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CPL\2025\PROCESSO ADMINISTRATIVO\6640-2024-69 - TERCEIRIZADO COFEN EQS 208\1. Edital do Pregão Eletrônico nº 90.020-2025\"/>
    </mc:Choice>
  </mc:AlternateContent>
  <xr:revisionPtr revIDLastSave="0" documentId="13_ncr:1_{21B4368A-0AE1-4D3A-81C2-BCD1B01D22A8}" xr6:coauthVersionLast="47" xr6:coauthVersionMax="47" xr10:uidLastSave="{00000000-0000-0000-0000-000000000000}"/>
  <bookViews>
    <workbookView xWindow="28680" yWindow="-120" windowWidth="21840" windowHeight="13020" xr2:uid="{ECD44138-8BAB-4E49-8A7A-137EAE499821}"/>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1" l="1"/>
  <c r="K194" i="1"/>
  <c r="K193" i="1"/>
  <c r="C317" i="1"/>
  <c r="F312" i="1"/>
  <c r="K279" i="1" s="1"/>
  <c r="K280" i="1" s="1"/>
  <c r="F288" i="1"/>
  <c r="F289" i="1"/>
  <c r="F290" i="1"/>
  <c r="F291" i="1"/>
  <c r="F292" i="1"/>
  <c r="F293" i="1"/>
  <c r="F294" i="1"/>
  <c r="F295" i="1"/>
  <c r="F296" i="1"/>
  <c r="F297" i="1"/>
  <c r="F298" i="1"/>
  <c r="F299" i="1"/>
  <c r="F300" i="1"/>
  <c r="F301" i="1"/>
  <c r="F302" i="1"/>
  <c r="F303" i="1"/>
  <c r="F304" i="1"/>
  <c r="F305" i="1"/>
  <c r="F306" i="1"/>
  <c r="F307" i="1"/>
  <c r="F308" i="1"/>
  <c r="F309" i="1"/>
  <c r="F310" i="1"/>
  <c r="F311" i="1"/>
  <c r="F287" i="1"/>
  <c r="J280" i="1"/>
  <c r="K274" i="1"/>
  <c r="J274" i="1"/>
  <c r="J269" i="1"/>
  <c r="K269" i="1" s="1"/>
  <c r="K265" i="1"/>
  <c r="J265" i="1"/>
  <c r="J260" i="1"/>
  <c r="K260" i="1" s="1"/>
  <c r="J255" i="1"/>
  <c r="K255" i="1" s="1"/>
  <c r="G245" i="1"/>
  <c r="G244" i="1"/>
  <c r="G242" i="1"/>
  <c r="G241" i="1"/>
  <c r="G240" i="1"/>
  <c r="G227" i="1"/>
  <c r="F217" i="1"/>
  <c r="G204" i="1"/>
  <c r="G205" i="1"/>
  <c r="G206" i="1"/>
  <c r="G207" i="1"/>
  <c r="G208" i="1"/>
  <c r="G209" i="1"/>
  <c r="G210" i="1"/>
  <c r="G211" i="1"/>
  <c r="G212" i="1"/>
  <c r="G213" i="1"/>
  <c r="G214" i="1"/>
  <c r="G215" i="1"/>
  <c r="G216" i="1"/>
  <c r="F204" i="1"/>
  <c r="F205" i="1"/>
  <c r="F206" i="1"/>
  <c r="F207" i="1"/>
  <c r="F208" i="1"/>
  <c r="F209" i="1"/>
  <c r="F210" i="1"/>
  <c r="F211" i="1"/>
  <c r="F212" i="1"/>
  <c r="F213" i="1"/>
  <c r="F214" i="1"/>
  <c r="F215" i="1"/>
  <c r="F216" i="1"/>
  <c r="G203" i="1"/>
  <c r="F203" i="1"/>
  <c r="J195" i="1"/>
  <c r="K188" i="1"/>
  <c r="J188" i="1"/>
  <c r="K183" i="1"/>
  <c r="J183" i="1"/>
  <c r="K178" i="1"/>
  <c r="J178" i="1"/>
  <c r="K173" i="1"/>
  <c r="J173" i="1"/>
  <c r="K168" i="1"/>
  <c r="J168" i="1"/>
  <c r="K163" i="1"/>
  <c r="J163" i="1"/>
  <c r="K157" i="1"/>
  <c r="J157" i="1"/>
  <c r="K151" i="1"/>
  <c r="J151" i="1"/>
  <c r="K146" i="1"/>
  <c r="J146" i="1"/>
  <c r="K140" i="1"/>
  <c r="J140" i="1"/>
  <c r="K134" i="1"/>
  <c r="J134" i="1"/>
  <c r="K128" i="1"/>
  <c r="J128" i="1"/>
  <c r="K123" i="1"/>
  <c r="J123" i="1"/>
  <c r="K117" i="1"/>
  <c r="J117" i="1"/>
  <c r="K111" i="1"/>
  <c r="J111" i="1"/>
  <c r="K105" i="1"/>
  <c r="J105" i="1"/>
  <c r="K99" i="1"/>
  <c r="J99" i="1"/>
  <c r="K93" i="1"/>
  <c r="J93" i="1"/>
  <c r="K88" i="1"/>
  <c r="J88" i="1"/>
  <c r="K83" i="1"/>
  <c r="J83" i="1"/>
  <c r="J78" i="1"/>
  <c r="K78" i="1" s="1"/>
  <c r="J68" i="1"/>
  <c r="K68" i="1" s="1"/>
  <c r="J63" i="1"/>
  <c r="K63" i="1" s="1"/>
  <c r="K57" i="1"/>
  <c r="J57" i="1"/>
  <c r="K52" i="1"/>
  <c r="J52" i="1"/>
  <c r="K47" i="1"/>
  <c r="J47" i="1"/>
  <c r="J42" i="1"/>
  <c r="K42" i="1" s="1"/>
  <c r="J37" i="1"/>
  <c r="K37" i="1" s="1"/>
  <c r="K32" i="1"/>
  <c r="J32" i="1"/>
  <c r="J27" i="1"/>
  <c r="K27" i="1" s="1"/>
  <c r="K22" i="1"/>
  <c r="J22" i="1"/>
  <c r="K17" i="1"/>
  <c r="J17" i="1"/>
  <c r="K195" i="1" l="1"/>
  <c r="C316" i="1" l="1"/>
  <c r="C318" i="1" s="1"/>
</calcChain>
</file>

<file path=xl/sharedStrings.xml><?xml version="1.0" encoding="utf-8"?>
<sst xmlns="http://schemas.openxmlformats.org/spreadsheetml/2006/main" count="560" uniqueCount="284">
  <si>
    <t>ANEXO II - MODELO DE PROPOSTA DE PREÇOS</t>
  </si>
  <si>
    <t>PROPOSTA DE PREÇOS</t>
  </si>
  <si>
    <t>ÓRGÃO LICITANTE: CONSELHO FEDERAL DE ENFERMAGEM (COFEN) – UASG 389320</t>
  </si>
  <si>
    <t>PREGÃO ELETRÔNICO Nº: 90.020/2025 (SRP)</t>
  </si>
  <si>
    <t>GRUPO 1</t>
  </si>
  <si>
    <t>TABELA 1 - POSTOS/INSUMOS/INDENIZAÇÕES</t>
  </si>
  <si>
    <t>Item</t>
  </si>
  <si>
    <t>Especificação</t>
  </si>
  <si>
    <t>CATSER</t>
  </si>
  <si>
    <t>Unidade de Medida</t>
  </si>
  <si>
    <t>Descrição do Posto</t>
  </si>
  <si>
    <t>Quant. de postos</t>
  </si>
  <si>
    <t>(a)</t>
  </si>
  <si>
    <t>Quant. de empregados por posto</t>
  </si>
  <si>
    <t>(b)</t>
  </si>
  <si>
    <t>Quant. de diárias mensais</t>
  </si>
  <si>
    <t>(c)</t>
  </si>
  <si>
    <t>Valor Unitário</t>
  </si>
  <si>
    <t>(d)</t>
  </si>
  <si>
    <t>Valor Total Mensal</t>
  </si>
  <si>
    <t>(e) = (d) x (a) x (b) x (c) </t>
  </si>
  <si>
    <t>Valor Total Anual</t>
  </si>
  <si>
    <t>(f) = (e) x 12 </t>
  </si>
  <si>
    <t>Realização de serviços operacionais e administrativos, em conformidade com a lista de atividades de cada posto aqui descrito.</t>
  </si>
  <si>
    <t>Unidade/</t>
  </si>
  <si>
    <t>Posto Fixo</t>
  </si>
  <si>
    <t>Copeira</t>
  </si>
  <si>
    <t>CBO 5134-25</t>
  </si>
  <si>
    <t>40 horas semanais</t>
  </si>
  <si>
    <t>Salário-base ACT: Piso salarial – Sindiserviços/DF 2024</t>
  </si>
  <si>
    <t>Não se aplica</t>
  </si>
  <si>
    <t>Garçom/Garçonete</t>
  </si>
  <si>
    <t>CBO 5134-05</t>
  </si>
  <si>
    <t>Salário-base ACT: Piso salarial – Sindiserviços/DF 2024</t>
  </si>
  <si>
    <t>Jardineiro</t>
  </si>
  <si>
    <t>CBO 6220-10</t>
  </si>
  <si>
    <t>Motorista Executivo</t>
  </si>
  <si>
    <t>CBO 7823-05</t>
  </si>
  <si>
    <t>Salário-base ACT: Piso salarial categoria motorista executivo – Sittratter/DF 2024</t>
  </si>
  <si>
    <t>Motorista Executivo - Apoio Autoridades</t>
  </si>
  <si>
    <t>R$ 3.300,94 + 30% de adicional</t>
  </si>
  <si>
    <t>Motorista Supervisor</t>
  </si>
  <si>
    <t>CBO 5101-05</t>
  </si>
  <si>
    <t>Office boy</t>
  </si>
  <si>
    <t>CBO 4122-05</t>
  </si>
  <si>
    <t>Recepcionista</t>
  </si>
  <si>
    <t>CBO 4221-05</t>
  </si>
  <si>
    <t>Recepcionista Bilíngue - LIBRAS</t>
  </si>
  <si>
    <t>Salário-base auferido: R$ 2.985,00</t>
  </si>
  <si>
    <t>(média de mercado)</t>
  </si>
  <si>
    <t>Sindiserviços/DF</t>
  </si>
  <si>
    <t>Telefonista</t>
  </si>
  <si>
    <t>CBO 4222-05</t>
  </si>
  <si>
    <t>36 horas semanais</t>
  </si>
  <si>
    <t>Salário-base ACT: Piso salarial – Sinttel/DF 2024</t>
  </si>
  <si>
    <t>Almoxarife/inventariante</t>
  </si>
  <si>
    <t>CBO 4141-05</t>
  </si>
  <si>
    <t>Encarregado Geral</t>
  </si>
  <si>
    <t>CBO 4101-05</t>
  </si>
  <si>
    <t>R$ 11.140,26</t>
  </si>
  <si>
    <t>Engenheiro Civil Pleno</t>
  </si>
  <si>
    <t>CBO 2142-05</t>
  </si>
  <si>
    <t>Salário-base ACT: Piso salarial – SENGE-DF 2024</t>
  </si>
  <si>
    <t>Secretário Executivo</t>
  </si>
  <si>
    <t>CBO 2523-05</t>
  </si>
  <si>
    <t>40 horas semanais</t>
  </si>
  <si>
    <t>Salário-base ACT: Piso salarial – SIS/DF 2024</t>
  </si>
  <si>
    <t>Jornalista</t>
  </si>
  <si>
    <t>CBO 2611-25</t>
  </si>
  <si>
    <t>35 horas semanais</t>
  </si>
  <si>
    <t>Salário-base ACT: Piso salarial relativo a jornada de 35 horas – SJP/DF 2024</t>
  </si>
  <si>
    <t>R$ 5.912,25</t>
  </si>
  <si>
    <t>Administrador</t>
  </si>
  <si>
    <t>CBO 2521-05</t>
  </si>
  <si>
    <t>Salário-base auferido: R$ 6.748,62</t>
  </si>
  <si>
    <t>Especialista Técnico de Apoio</t>
  </si>
  <si>
    <t>CBO 1423-35</t>
  </si>
  <si>
    <t>(média de mercado) </t>
  </si>
  <si>
    <t>Sindiserviços DF</t>
  </si>
  <si>
    <t>Agente de Viagem</t>
  </si>
  <si>
    <t>CBO 3548-15</t>
  </si>
  <si>
    <t>Salário-base auferido: R$ 4.831,36</t>
  </si>
  <si>
    <t>Sindserviços DF</t>
  </si>
  <si>
    <t>Assistente de pessoal</t>
  </si>
  <si>
    <t>CBO 4110-30</t>
  </si>
  <si>
    <t>Salário-base auferido: R$ 5.023,00</t>
  </si>
  <si>
    <t>Assistente de apoio ao plenário</t>
  </si>
  <si>
    <t>Salário-base auferido: R$ 3.816,79</t>
  </si>
  <si>
    <t>Assistente de apoio a contratação</t>
  </si>
  <si>
    <t>Salário-base auferido: R$ 5.338,45 (média de mercado)</t>
  </si>
  <si>
    <t>Assistente Administrativo</t>
  </si>
  <si>
    <t>CBO 4110-10</t>
  </si>
  <si>
    <t>Salário-base auferido: R$ 3.304,90 </t>
  </si>
  <si>
    <t>Técnico de Eventos</t>
  </si>
  <si>
    <t>CBO 3548-20</t>
  </si>
  <si>
    <t>Salário-base auferido: R$ 3.459,91 </t>
  </si>
  <si>
    <t>Analista documental</t>
  </si>
  <si>
    <t>CBO 2613-05</t>
  </si>
  <si>
    <t>Salário-base auferido: R$ 5.206,07 </t>
  </si>
  <si>
    <t>Museólogo</t>
  </si>
  <si>
    <t>CBO 2613-10</t>
  </si>
  <si>
    <t>Salário-base auferido: R$ 3.665,82 (média de mercado)</t>
  </si>
  <si>
    <t>Monitor de Museu</t>
  </si>
  <si>
    <t>CBO 3714-10</t>
  </si>
  <si>
    <t>Salário-base auferido: R$2.053,16</t>
  </si>
  <si>
    <t>Técnico em Biblioteconomia</t>
  </si>
  <si>
    <t>CBO 3711-10</t>
  </si>
  <si>
    <t>Salário-base auferido: R$ 4.286,87 </t>
  </si>
  <si>
    <t>Posto Sob Demanda</t>
  </si>
  <si>
    <t>Motoboy</t>
  </si>
  <si>
    <t>CBO 5191-05</t>
  </si>
  <si>
    <t>8 horas/dia</t>
  </si>
  <si>
    <t>Salário-base ACT: Piso salarial – Sindmoto/DF 2024</t>
  </si>
  <si>
    <t>Carregador/Organizador</t>
  </si>
  <si>
    <t>CBO 7832-15</t>
  </si>
  <si>
    <t>Motorista Executivo diurno</t>
  </si>
  <si>
    <t>CBO 7823-05</t>
  </si>
  <si>
    <t>Motorista Executivo noturno</t>
  </si>
  <si>
    <t>R$ 3.300,94 + adicional noturno</t>
  </si>
  <si>
    <t>Chaveiro</t>
  </si>
  <si>
    <t>CBO 5231-15</t>
  </si>
  <si>
    <t>4 horas/dia</t>
  </si>
  <si>
    <t>Arquiteto</t>
  </si>
  <si>
    <t>CBO 2141-05</t>
  </si>
  <si>
    <t>Salário-base ACT: Piso salarial – Sindicato dos Arquitetos do Distrito Federal 2024</t>
  </si>
  <si>
    <t>R$ 10.800,00</t>
  </si>
  <si>
    <t>Unidade</t>
  </si>
  <si>
    <t>Insumos do Grupo 1, conforme tabela 2</t>
  </si>
  <si>
    <r>
      <t>Indenizações do Grupo 1, conforme tabela 3</t>
    </r>
    <r>
      <rPr>
        <sz val="11"/>
        <color rgb="FFFF0000"/>
        <rFont val="Calibri"/>
        <family val="2"/>
      </rPr>
      <t>*</t>
    </r>
  </si>
  <si>
    <t>VALOR TOTAL DO GRUPO 1 →</t>
  </si>
  <si>
    <r>
      <t>* O valor total do item 35 desta tabela não será disputado pelos licitantes, portanto, </t>
    </r>
    <r>
      <rPr>
        <b/>
        <sz val="11"/>
        <color rgb="FFFF0000"/>
        <rFont val="Calibri"/>
        <family val="2"/>
      </rPr>
      <t>não poderá ser alterado</t>
    </r>
    <r>
      <rPr>
        <sz val="11"/>
        <color rgb="FFFF0000"/>
        <rFont val="Calibri"/>
        <family val="2"/>
      </rPr>
      <t>, conforme o subitem 1.5.1 do Termo de Referência.</t>
    </r>
  </si>
  <si>
    <t>TABELA 2 - INSUMOS</t>
  </si>
  <si>
    <t>ITEM 34 - GRUPO 1</t>
  </si>
  <si>
    <t>Observações</t>
  </si>
  <si>
    <t>Quant. Mensal</t>
  </si>
  <si>
    <t>(c) = (a) x (b)</t>
  </si>
  <si>
    <t>(d) = (c) x 12</t>
  </si>
  <si>
    <r>
      <t>CAFÉ: Especial; Torrado Em Grãos Uniformes; Constituído de Grãos Arábicas 100%, Isento de Grãos Pretos/Verdes/Ardidos e Preto-Verdes/Fermentados, Livre de Sabor Estranho; Bebida Mole ou Melhor, Aroma Característico; Marcante e Intenso, Sabor Característico; Equilibrado e Limpo, Cor Médio Claro a Quase Médio; Qualidade Global Superior Mínima de 8 Pontos na Escala Sensorial; Impurezas (cascas e paus) em G/100g Máxima de 1%; Embalagem Valvulada Aromática; Com Validade Mínima Na Data Da Entrega de 10 Meses; e Suas Condições Deverão Estar de Acordo com a Res.saa- 28 de 01/06/2007; Res.saa-31, de 22/06/2007, RDC 277/05, RDC 259/02; RDC 07/11, RDC 14/14 e Alterações Posteriores; Produto Sujeito a Verificação No Ato da Entrega Aos Procedimentos Administrativos Determinados pela Anvisa. </t>
    </r>
    <r>
      <rPr>
        <u/>
        <sz val="11"/>
        <color rgb="FF000000"/>
        <rFont val="Calibri"/>
        <family val="2"/>
      </rPr>
      <t>Deve ser entregue em pacotes contendo 500g.</t>
    </r>
  </si>
  <si>
    <r>
      <t>Insumos necessários à realização das atividades do posto de </t>
    </r>
    <r>
      <rPr>
        <b/>
        <sz val="11"/>
        <color rgb="FF000000"/>
        <rFont val="Calibri"/>
        <family val="2"/>
      </rPr>
      <t>COPEIRA</t>
    </r>
    <r>
      <rPr>
        <sz val="11"/>
        <color rgb="FF000000"/>
        <rFont val="Calibri"/>
        <family val="2"/>
      </rPr>
      <t>.</t>
    </r>
  </si>
  <si>
    <r>
      <t>AÇÚCAR: tipo cristal, de 1ª qualidade, de origem vegetal, constituído fundamentalmente de sacarose de cana-de-açúcar. </t>
    </r>
    <r>
      <rPr>
        <u/>
        <sz val="11"/>
        <color rgb="FF000000"/>
        <rFont val="Calibri"/>
        <family val="2"/>
      </rPr>
      <t>Acondicionado em pacotes de 2kg.</t>
    </r>
  </si>
  <si>
    <r>
      <t>AÇÚCAR REFINADO: com aspecto sólido, microcristalino, cor branca, odor e sabor característicos, isento de aromas, impurezas e matérias estranhas. </t>
    </r>
    <r>
      <rPr>
        <u/>
        <sz val="11"/>
        <color rgb="FF000000"/>
        <rFont val="Calibri"/>
        <family val="2"/>
      </rPr>
      <t>Acondicionados em pacotes de 1 kg.</t>
    </r>
  </si>
  <si>
    <r>
      <t>ADOÇANTE: líquido à base de sucralose, </t>
    </r>
    <r>
      <rPr>
        <u/>
        <sz val="11"/>
        <color rgb="FF000000"/>
        <rFont val="Calibri"/>
        <family val="2"/>
      </rPr>
      <t>frasco com 100 ml.</t>
    </r>
  </si>
  <si>
    <t>COPO PLÁSTICO DESCARTÁVEL, DE POLIPROPILENO (PP), 200 ML: branco ou transparente, conforme ABNT NBR 14.865.</t>
  </si>
  <si>
    <t>COPO PLÁSTICO DESCARTÁVEL, DE POLIPROPILENO (PP), 50 ML: branco ou transparente, conforme ABNT NBR 14.865.</t>
  </si>
  <si>
    <r>
      <t>PALHETA   DESCARTÁVEL   PARA   CAFÉ:   Plástico   de   alta resistência, atóxico, descartável e biodegradável, compatível com o uso em bebidas quentes. Branca ou transparente. Medindo entre 9 cm e 11 cm de comprimento. </t>
    </r>
    <r>
      <rPr>
        <u/>
        <sz val="11"/>
        <color rgb="FF000000"/>
        <rFont val="Calibri"/>
        <family val="2"/>
      </rPr>
      <t>Acondicionado em pacotes com 500 unidades, lacrado e resistente.</t>
    </r>
  </si>
  <si>
    <t>Pacote com 500 unidades</t>
  </si>
  <si>
    <t>Micha</t>
  </si>
  <si>
    <r>
      <t>Insumos necessários à realização das atividades do posto de </t>
    </r>
    <r>
      <rPr>
        <b/>
        <sz val="11"/>
        <color rgb="FF000000"/>
        <rFont val="Calibri"/>
        <family val="2"/>
      </rPr>
      <t>CHAVEIRO</t>
    </r>
    <r>
      <rPr>
        <sz val="11"/>
        <color rgb="FF000000"/>
        <rFont val="Calibri"/>
        <family val="2"/>
      </rPr>
      <t>.</t>
    </r>
  </si>
  <si>
    <t>Cópias de chaves de porta</t>
  </si>
  <si>
    <t>Cópias de chaves de armário</t>
  </si>
  <si>
    <t>Tambor de fechadura de porta</t>
  </si>
  <si>
    <t>Tambor de fechadura de armário ou mesa</t>
  </si>
  <si>
    <t>Cilindro de fechadura de porta</t>
  </si>
  <si>
    <t>Fechadura de porta cx 55</t>
  </si>
  <si>
    <t>VALOR TOTAL ANUAL DOS INSUMOS →</t>
  </si>
  <si>
    <t>(ITEM 34 DO GRUPO 1) </t>
  </si>
  <si>
    <t>TABELA 3 - INDENIZAÇÕES</t>
  </si>
  <si>
    <t>ITEM 35 - GRUPO 1</t>
  </si>
  <si>
    <t>Os valores desta tabela não poderão ser alterados, conforme previsto no subitem 1.5.1 do Termo de Referência.</t>
  </si>
  <si>
    <t>Postos com possibilidade de viagem</t>
  </si>
  <si>
    <t>Quant. Anual Estimada</t>
  </si>
  <si>
    <t>VALOR UNITÁRIO</t>
  </si>
  <si>
    <t>DE REFERÊNCIA</t>
  </si>
  <si>
    <t>(c) = (a) x (b)</t>
  </si>
  <si>
    <t>I</t>
  </si>
  <si>
    <t>Passagem aérea nacional</t>
  </si>
  <si>
    <t>Engenheiro Civil Pleno;</t>
  </si>
  <si>
    <t>Secretário Executivo;</t>
  </si>
  <si>
    <t>Jornalista;</t>
  </si>
  <si>
    <t>Administrador;</t>
  </si>
  <si>
    <t>Agente de Viagem;</t>
  </si>
  <si>
    <t>Assistente de Pessoal;</t>
  </si>
  <si>
    <t>Assistente de Apoio ao Plenário;</t>
  </si>
  <si>
    <t>Assistente de Apoio à Contratação;</t>
  </si>
  <si>
    <t>Assistente Administrativo;</t>
  </si>
  <si>
    <t>Técnico de Eventos;</t>
  </si>
  <si>
    <t>Analista Documental;</t>
  </si>
  <si>
    <t>Museólogo;</t>
  </si>
  <si>
    <t>Monitor de Museu;</t>
  </si>
  <si>
    <t>Técnico em Biblioteconomia;</t>
  </si>
  <si>
    <t>Arquiteto.</t>
  </si>
  <si>
    <t>Trecho</t>
  </si>
  <si>
    <t>II</t>
  </si>
  <si>
    <t>Passagens terrestre nacional</t>
  </si>
  <si>
    <t>III</t>
  </si>
  <si>
    <t>Diária nacional</t>
  </si>
  <si>
    <t>IV</t>
  </si>
  <si>
    <t>Diária de Alimentação Motorista</t>
  </si>
  <si>
    <t>Motorista Executivo;</t>
  </si>
  <si>
    <t>Motorista Executivo - Apoio a Autoridades;</t>
  </si>
  <si>
    <t>Motorista Supervisor.</t>
  </si>
  <si>
    <t>V</t>
  </si>
  <si>
    <t>Diária de Pernoite Motorista</t>
  </si>
  <si>
    <t>VALOR TOTAL ANUAL DE INDENIZAÇÕES →</t>
  </si>
  <si>
    <t>(ITEM 35 DO GRUPO 1)</t>
  </si>
  <si>
    <t>GRUPO 2</t>
  </si>
  <si>
    <t>TABELA 4 - POSTOS/INSUMOS</t>
  </si>
  <si>
    <t>Realização de serviços de brigadista em conformidade com a lista de atividades de cada posto aqui descrito.</t>
  </si>
  <si>
    <t>Brigadista Diurno</t>
  </si>
  <si>
    <t>CBO 5171-10</t>
  </si>
  <si>
    <t>12x36 horas</t>
  </si>
  <si>
    <t>(36 Horas semanais)</t>
  </si>
  <si>
    <t>Salário-base ACT: Piso salarial – Sindbombeiros/DF</t>
  </si>
  <si>
    <t>Brigadista Noturno</t>
  </si>
  <si>
    <r>
      <t>Brigadista Diurno </t>
    </r>
    <r>
      <rPr>
        <u/>
        <sz val="11"/>
        <color rgb="FF000000"/>
        <rFont val="Calibri"/>
        <family val="2"/>
      </rPr>
      <t>Domingo</t>
    </r>
  </si>
  <si>
    <t>12 horas semanais</t>
  </si>
  <si>
    <t>Domingo</t>
  </si>
  <si>
    <t>Brigadista Líder Diurno</t>
  </si>
  <si>
    <t>CBO 5103-05</t>
  </si>
  <si>
    <t>Insumos do Grupo 2, conforme tabela 5</t>
  </si>
  <si>
    <t>VALOR TOTAL GRUPO 2 →</t>
  </si>
  <si>
    <t>TABELA 5 - INSUMOS</t>
  </si>
  <si>
    <t>ITEM 41 - GRUPO 2</t>
  </si>
  <si>
    <t>Quant. Anual</t>
  </si>
  <si>
    <t>CAIXA DE CURATIVOS: micropore que permita a respiração da pele, evaporação de suor e umidade, mantendo a pele seca e fresca resistente à água, tamanho 19mm x 75mm (BAND-AID). Caixa com 40 unidades.</t>
  </si>
  <si>
    <r>
      <t>Insumos necessários à realização das atividades do posto de </t>
    </r>
    <r>
      <rPr>
        <b/>
        <sz val="11"/>
        <color rgb="FF000000"/>
        <rFont val="Calibri"/>
        <family val="2"/>
      </rPr>
      <t>BRIGADISTA</t>
    </r>
  </si>
  <si>
    <t>Caixa com 40 UN</t>
  </si>
  <si>
    <t>MÁSCARA CIRÚRGICA: caixa com 50 unidades descartável, formato retangular, com elástico de polipropileno, cor branca</t>
  </si>
  <si>
    <t>Caixa com 50 UN</t>
  </si>
  <si>
    <t>COMPRESSAS CIRÚRGICAS DE GASES - HIDRÓFILA-ESTÉRIL: pacote com 10 unidades medindo 7,5cm x 75cm, 13 fios confeccionado com fios 100% algodão hidrófilo</t>
  </si>
  <si>
    <t>Pacote com 10 UN</t>
  </si>
  <si>
    <t>COMPRESSAS CIRÚRGICAS DE GASES - HIDRÓFILA-ESTÉRIL: pacote com 01 unidade medindo 10 cm x 50 cm, manta 100% algodão hidrófilo envolto em tecido de gaze</t>
  </si>
  <si>
    <t>Pacote com 1 UN</t>
  </si>
  <si>
    <t>LUVA DE PROCEDIMENTO TAM. "P": caixa com 100 unidades de luva látex para procedimentos hospitalar, descartável, ambidestra, punhos longos com bainha, formato anatômico, alta sensibilidade tátil, boa elasticidade e resistência.</t>
  </si>
  <si>
    <t>Caixa com 100 UN</t>
  </si>
  <si>
    <t>LUVA DE PROCEDIMENTO TAM. "M": caixa com 100 unidades de luva látex para procedimentos hospitalar, descartável, ambidestra, punhos longos com bainha, formato anatômico, alta sensibilidade tátil, boa elasticidade e resistência.</t>
  </si>
  <si>
    <t>LUVA DE PROCEDIMENTO TAM. "G": caixa com 100 unidades de luva látex para procedimentos hospitalar, descartável, ambidestra, punhos longos com bainha, formato anatômico, alta sensibilidade tátil, boa elasticidade e resistência.</t>
  </si>
  <si>
    <t>ESPARADRAPO IMPERMEÁVEL: confeccionado em tecido apropriado, cor branca, medindo 10cm x 4,5cm, com flexibilidade suficiente para adaptar-se às dobras da pele sem que ocorra excessiva pressão ou fácil desprendimento, remoção sem deixar resíduos ou manchas na superfície, enrolando em  carretel plástico </t>
  </si>
  <si>
    <t>LENÇOL PLÁSTICO: enxuto com forro (solteiro), medidas 1,00 x 1,40</t>
  </si>
  <si>
    <t>LENÇOL: confeccionado em TNT, na cor branca, medindo 1,00 x 1,40, descartável</t>
  </si>
  <si>
    <t>SORO FISIOLÓGICO 0,9%: em embalagem plástica de 500ml</t>
  </si>
  <si>
    <t>ÁLCOOL ETÍLICO 70% P/V: para superfícies fixas, anti-sepsia da pele em procedimento de médio e baixo risco, apresentação em frasco de 1000ml</t>
  </si>
  <si>
    <r>
      <t>ATADURA DE CREPE:  na cor natural, com 13 fios, constituído de fios de algodão cru, bordas devidamente acabadas, elasticidades adequadas, uniformemente enroladas, isenta de quaisquer defeito, </t>
    </r>
    <r>
      <rPr>
        <b/>
        <sz val="11"/>
        <color rgb="FF000000"/>
        <rFont val="Calibri"/>
        <family val="2"/>
      </rPr>
      <t>Tam. 10cm</t>
    </r>
    <r>
      <rPr>
        <sz val="11"/>
        <color rgb="FF000000"/>
        <rFont val="Calibri"/>
        <family val="2"/>
      </rPr>
      <t> x 4,5mt</t>
    </r>
  </si>
  <si>
    <r>
      <t>ATADURA DE CREPE:  na cor natural, com 13 fios, constituído de fios de algodão cru, bordas devidamente acabadas, elasticidades adequadas, uniformemente enroladas, isenta de quaisquer defeito, </t>
    </r>
    <r>
      <rPr>
        <b/>
        <sz val="11"/>
        <color rgb="FF000000"/>
        <rFont val="Calibri"/>
        <family val="2"/>
      </rPr>
      <t>Tam.15cm</t>
    </r>
    <r>
      <rPr>
        <sz val="11"/>
        <color rgb="FF000000"/>
        <rFont val="Calibri"/>
        <family val="2"/>
      </rPr>
      <t> x 4,5mt</t>
    </r>
  </si>
  <si>
    <r>
      <t>ATADURA DE CREPE:  na cor natural, com 13 fios, constituído de fios de algodão cru, bordas devidamente acabadas, elasticidades adequadas, uniformemente enroladas, isenta de quaisquer defeito, </t>
    </r>
    <r>
      <rPr>
        <b/>
        <sz val="11"/>
        <color rgb="FF000000"/>
        <rFont val="Calibri"/>
        <family val="2"/>
      </rPr>
      <t>Tam. 20cm</t>
    </r>
    <r>
      <rPr>
        <sz val="11"/>
        <color rgb="FF000000"/>
        <rFont val="Calibri"/>
        <family val="2"/>
      </rPr>
      <t> x 1,8mt</t>
    </r>
  </si>
  <si>
    <t>BANDAGEM: bandagem triangular (142cm x 100cm x 100cm)</t>
  </si>
  <si>
    <t>SACO PARA VOMITO: saco descartável para vômito e descarte de unidades</t>
  </si>
  <si>
    <t>PLÁSTICO PROTETOR DE QUEIMADURAS: plástico protetor de queimaduras (unidades plásticas protetor de queimaduras e eviscerações (01m x 01m) esterelizado)</t>
  </si>
  <si>
    <t>POMADA DE USO TÓPICO: pomada para uso tópico, em caso de pequenas contusões com salicitato de mentila 52,50mg/g, cânfora 44,40mg/g, mentol 20,00mg, terebintina 191,47mg/g</t>
  </si>
  <si>
    <t>ANTI-SÉPTICO: anti-séptico com agente anestésico spray, cloridrato de lidocaína 21,00mg/g, cloreto de benzetônio 1,33mg/g, uso externo, em frasco de 50 ml.</t>
  </si>
  <si>
    <t>FITA CREPE 24mm x 50m</t>
  </si>
  <si>
    <t>FITA CREPE 48mm x 50m</t>
  </si>
  <si>
    <t>PROTETOR AUDITIVO: protetor auditivo tipo haste, com espeumas que vedam o canal auditivo dispensando inserção, haste única e flexível, mantém baixa pressão e se adapta a diferentes cabeças</t>
  </si>
  <si>
    <t>FITA ZEBRADA: fita zebrada plástica utilizada para isolamento em área de acidentes nas cores amarela e preta "0,7cm x 200m".</t>
  </si>
  <si>
    <t>MASCARA DE PROTEÇÃO - CARVÃO ATIVADO: respirador com carvão ativado; constituído por uma concha interna de não-tecido moldado, com meio filtrante composto por uma camada de microfibras tratadas eletrostaticamente e, outra carregada com uma camada de carvão ativado de origem vegetal tratado eletrostaticamente  sanduichada entre duas camadas filtrantes (preform invertido); a parte externa é composta por um não-tecido que protege o meio filtrante, evitando que as fibras ou o carvão possam se soltar. A este conjunto são incorporados duas bandas de elástico, uma tira de espuma e um grampo de ajuste nasal, necessários para manter o respirador firme e ajustado à face do usuário; proteção das vias respiratórias contra odores estranhos e/ou fétidos, glutaraldeído, benzina, ácido acético, etc.</t>
  </si>
  <si>
    <t>VALOR TOTAL ANUAL DOS INSUMOS GRUPO 2 →</t>
  </si>
  <si>
    <t>QUADRO-RESUMO DO CUSTO DA CONTRATAÇÃO</t>
  </si>
  <si>
    <t>Valor Total (R$)</t>
  </si>
  <si>
    <t>Grupo 1</t>
  </si>
  <si>
    <t>Total do Grupo 1 (Postos/Insumos/Indenizações)</t>
  </si>
  <si>
    <t>Grupo 2</t>
  </si>
  <si>
    <t>Total do Grupo 2 (Postos/Insumos)</t>
  </si>
  <si>
    <t>VALOR TOTAL ESTIMADO DA CONTRATAÇÃO →</t>
  </si>
  <si>
    <t>DADOS DA EMPRESA</t>
  </si>
  <si>
    <t>RAZÃO SOCIAL:</t>
  </si>
  <si>
    <t>CNPJ:</t>
  </si>
  <si>
    <t>ENDEREÇO:</t>
  </si>
  <si>
    <t>BAIRRO:</t>
  </si>
  <si>
    <t>CIDADE:</t>
  </si>
  <si>
    <t>UF:                                                                                                                                                     </t>
  </si>
  <si>
    <t>CEP:</t>
  </si>
  <si>
    <t>TELEFONE COMERCIAL:</t>
  </si>
  <si>
    <t>CELULAR:</t>
  </si>
  <si>
    <t>ENDEREÇO ELETRÔNICO:</t>
  </si>
  <si>
    <t>RESPONSÁVEL PARA CONTATO:</t>
  </si>
  <si>
    <t>BANCO:</t>
  </si>
  <si>
    <t>AGÊNCIA:</t>
  </si>
  <si>
    <t>C/C:</t>
  </si>
  <si>
    <t>DADOS DO REPRESENTANTE LEGAL DA EMPRESA PARA ASSINATURA DO CONTRATO</t>
  </si>
  <si>
    <t>NOME:</t>
  </si>
  <si>
    <t>RG:</t>
  </si>
  <si>
    <t>ÓRGÃO EXPEDIDOR:</t>
  </si>
  <si>
    <t>CPF:</t>
  </si>
  <si>
    <t>NATURALIDADE:</t>
  </si>
  <si>
    <t>NACIONALIDADE:</t>
  </si>
  <si>
    <t>CARGÃO/FUNÇÃO:</t>
  </si>
  <si>
    <t>ENDEREÇO COMERCIAL:</t>
  </si>
  <si>
    <t>UF:</t>
  </si>
  <si>
    <t>_____________________________________________________</t>
  </si>
  <si>
    <t>Local, data, nome e assinatura do responsável legal</t>
  </si>
  <si>
    <t>1. Proposta que faz a empresa __________________________________, inscrita no CNPJ nº __________________, estabelecida no endereço ________________________________, para prestação, via Sistema de Registro de Preços (SRP), de serviços continuados de apoio operacional e administrativo, com regime de dedicação exclusiva de mão de obra, nas dependências do Conselho Federal de Enfermagem, em Brasília/DF,  conforme condições e exigências contidas no Edital e seus anexos.</t>
  </si>
  <si>
    <t>2. No preço acima proposto, estão inclusos todos os custos necessários para a prestação dos serviços, objeto do Pregão em referência, como todas as despesas com mão-de-obra a ser utilizada, bem como todos os tributos, fretes, seguros, encargos trabalhistas, previdenciários, fiscais, comerciais, taxas ou quaisquer outras despesas que incidam ou venham incidir sobre o objeto desta licitação, e que influenciem na formação dos preços desta Proposta.</t>
  </si>
  <si>
    <t>3. Os serviços, objeto desta proposta, terão início na data da assinatura do contrato e serão realizados de acordo com as condições e prazos estabelecidos no Edital de licitação – Pregão Eletrônico nº 90.020/2025 e seus anexos.</t>
  </si>
  <si>
    <r>
      <t>4. O prazo de validade da proposta é de </t>
    </r>
    <r>
      <rPr>
        <sz val="14"/>
        <color rgb="FFFF0000"/>
        <rFont val="Calibri"/>
        <family val="2"/>
      </rPr>
      <t>XX</t>
    </r>
    <r>
      <rPr>
        <sz val="14"/>
        <color rgb="FF000000"/>
        <rFont val="Calibri"/>
        <family val="2"/>
      </rPr>
      <t> dias, contados da data de abertura do Pregão nº 90.020/2025. (Não poderá ser inferior a 60 dias)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</si>
</sst>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164" formatCode="&quot;R$&quot;\ #,##0.00"/>
  </numFmts>
  <fonts count="16" x14ac:knownFonts="1">
    <font>
      <sz val="11"/>
      <color theme="1"/>
      <name val="Aptos Narrow"/>
      <family val="2"/>
      <scheme val="minor"/>
    </font>
    <font>
      <sz val="14"/>
      <color rgb="FF000000"/>
      <name val="Calibri"/>
      <family val="2"/>
    </font>
    <font>
      <b/>
      <sz val="26"/>
      <color rgb="FF000000"/>
      <name val="Calibri"/>
      <family val="2"/>
    </font>
    <font>
      <b/>
      <sz val="14"/>
      <color rgb="FF000000"/>
      <name val="Calibri"/>
      <family val="2"/>
    </font>
    <font>
      <sz val="14"/>
      <color rgb="FF000000"/>
      <name val="Times New Roman"/>
      <family val="1"/>
    </font>
    <font>
      <sz val="12"/>
      <color rgb="FF000000"/>
      <name val="Calibri"/>
      <family val="2"/>
    </font>
    <font>
      <b/>
      <sz val="15"/>
      <color rgb="FF000000"/>
      <name val="Calibri"/>
      <family val="2"/>
    </font>
    <font>
      <b/>
      <sz val="9"/>
      <color rgb="FF000000"/>
      <name val="Calibri"/>
      <family val="2"/>
    </font>
    <font>
      <sz val="11"/>
      <color rgb="FF000000"/>
      <name val="Calibri"/>
      <family val="2"/>
    </font>
    <font>
      <b/>
      <sz val="11"/>
      <color rgb="FF000000"/>
      <name val="Calibri"/>
      <family val="2"/>
    </font>
    <font>
      <b/>
      <sz val="12"/>
      <color rgb="FF000000"/>
      <name val="Calibri"/>
      <family val="2"/>
    </font>
    <font>
      <sz val="11"/>
      <color rgb="FFFF0000"/>
      <name val="Calibri"/>
      <family val="2"/>
    </font>
    <font>
      <b/>
      <sz val="11"/>
      <color rgb="FFFF0000"/>
      <name val="Calibri"/>
      <family val="2"/>
    </font>
    <font>
      <u/>
      <sz val="11"/>
      <color rgb="FF000000"/>
      <name val="Calibri"/>
      <family val="2"/>
    </font>
    <font>
      <sz val="14"/>
      <color rgb="FFFF0000"/>
      <name val="Calibri"/>
      <family val="2"/>
    </font>
    <font>
      <b/>
      <u/>
      <sz val="11"/>
      <color rgb="FF000000"/>
      <name val="Calibri"/>
      <family val="2"/>
    </font>
  </fonts>
  <fills count="8">
    <fill>
      <patternFill patternType="none"/>
    </fill>
    <fill>
      <patternFill patternType="gray125"/>
    </fill>
    <fill>
      <patternFill patternType="solid">
        <fgColor rgb="FFBBBBBB"/>
        <bgColor indexed="64"/>
      </patternFill>
    </fill>
    <fill>
      <patternFill patternType="solid">
        <fgColor rgb="FFDDDDDD"/>
        <bgColor indexed="64"/>
      </patternFill>
    </fill>
    <fill>
      <patternFill patternType="solid">
        <fgColor rgb="FFFFFFFF"/>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646464"/>
      </left>
      <right style="thin">
        <color rgb="FF000000"/>
      </right>
      <top style="thin">
        <color rgb="FF646464"/>
      </top>
      <bottom/>
      <diagonal/>
    </border>
    <border>
      <left style="thin">
        <color rgb="FF000000"/>
      </left>
      <right style="thin">
        <color rgb="FF000000"/>
      </right>
      <top style="thin">
        <color rgb="FF646464"/>
      </top>
      <bottom/>
      <diagonal/>
    </border>
    <border>
      <left style="thin">
        <color rgb="FF000000"/>
      </left>
      <right style="thin">
        <color rgb="FF646464"/>
      </right>
      <top style="thin">
        <color rgb="FF646464"/>
      </top>
      <bottom/>
      <diagonal/>
    </border>
    <border>
      <left style="thin">
        <color rgb="FF646464"/>
      </left>
      <right style="thin">
        <color rgb="FF000000"/>
      </right>
      <top/>
      <bottom style="thin">
        <color rgb="FF000000"/>
      </bottom>
      <diagonal/>
    </border>
    <border>
      <left style="thin">
        <color rgb="FF000000"/>
      </left>
      <right style="thin">
        <color rgb="FF646464"/>
      </right>
      <top/>
      <bottom style="thin">
        <color rgb="FF000000"/>
      </bottom>
      <diagonal/>
    </border>
    <border>
      <left style="thin">
        <color rgb="FF646464"/>
      </left>
      <right style="thin">
        <color rgb="FF000000"/>
      </right>
      <top style="thin">
        <color rgb="FF000000"/>
      </top>
      <bottom/>
      <diagonal/>
    </border>
    <border>
      <left style="thin">
        <color rgb="FF000000"/>
      </left>
      <right style="thin">
        <color rgb="FF646464"/>
      </right>
      <top style="thin">
        <color rgb="FF000000"/>
      </top>
      <bottom/>
      <diagonal/>
    </border>
    <border>
      <left style="thin">
        <color rgb="FF646464"/>
      </left>
      <right style="thin">
        <color rgb="FF000000"/>
      </right>
      <top/>
      <bottom/>
      <diagonal/>
    </border>
    <border>
      <left style="thin">
        <color rgb="FF000000"/>
      </left>
      <right style="thin">
        <color rgb="FF646464"/>
      </right>
      <top/>
      <bottom/>
      <diagonal/>
    </border>
    <border>
      <left style="thin">
        <color rgb="FF646464"/>
      </left>
      <right style="thin">
        <color rgb="FF000000"/>
      </right>
      <top style="thin">
        <color rgb="FF000000"/>
      </top>
      <bottom style="thin">
        <color rgb="FF000000"/>
      </bottom>
      <diagonal/>
    </border>
    <border>
      <left style="thin">
        <color rgb="FF000000"/>
      </left>
      <right style="thin">
        <color rgb="FF646464"/>
      </right>
      <top style="thin">
        <color rgb="FF000000"/>
      </top>
      <bottom style="thin">
        <color rgb="FF000000"/>
      </bottom>
      <diagonal/>
    </border>
    <border>
      <left style="thin">
        <color rgb="FF646464"/>
      </left>
      <right/>
      <top style="thin">
        <color rgb="FF000000"/>
      </top>
      <bottom style="thin">
        <color rgb="FF646464"/>
      </bottom>
      <diagonal/>
    </border>
    <border>
      <left/>
      <right/>
      <top style="thin">
        <color rgb="FF000000"/>
      </top>
      <bottom style="thin">
        <color rgb="FF646464"/>
      </bottom>
      <diagonal/>
    </border>
    <border>
      <left/>
      <right style="thin">
        <color rgb="FF000000"/>
      </right>
      <top style="thin">
        <color rgb="FF000000"/>
      </top>
      <bottom style="thin">
        <color rgb="FF646464"/>
      </bottom>
      <diagonal/>
    </border>
    <border>
      <left style="thin">
        <color rgb="FF000000"/>
      </left>
      <right style="thin">
        <color rgb="FF000000"/>
      </right>
      <top style="thin">
        <color rgb="FF000000"/>
      </top>
      <bottom style="thin">
        <color rgb="FF646464"/>
      </bottom>
      <diagonal/>
    </border>
    <border>
      <left style="thin">
        <color rgb="FF000000"/>
      </left>
      <right style="thin">
        <color rgb="FF646464"/>
      </right>
      <top style="thin">
        <color rgb="FF000000"/>
      </top>
      <bottom style="thin">
        <color rgb="FF6464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646464"/>
      </left>
      <right/>
      <top style="thin">
        <color rgb="FF000000"/>
      </top>
      <bottom/>
      <diagonal/>
    </border>
    <border>
      <left/>
      <right style="thin">
        <color rgb="FF646464"/>
      </right>
      <top style="thin">
        <color rgb="FF000000"/>
      </top>
      <bottom/>
      <diagonal/>
    </border>
    <border>
      <left style="thin">
        <color rgb="FF646464"/>
      </left>
      <right/>
      <top/>
      <bottom style="thin">
        <color rgb="FF646464"/>
      </bottom>
      <diagonal/>
    </border>
    <border>
      <left/>
      <right/>
      <top/>
      <bottom style="thin">
        <color rgb="FF646464"/>
      </bottom>
      <diagonal/>
    </border>
    <border>
      <left/>
      <right style="thin">
        <color rgb="FF000000"/>
      </right>
      <top/>
      <bottom style="thin">
        <color rgb="FF646464"/>
      </bottom>
      <diagonal/>
    </border>
    <border>
      <left style="thin">
        <color rgb="FF000000"/>
      </left>
      <right/>
      <top/>
      <bottom style="thin">
        <color rgb="FF646464"/>
      </bottom>
      <diagonal/>
    </border>
    <border>
      <left/>
      <right style="thin">
        <color rgb="FF646464"/>
      </right>
      <top/>
      <bottom style="thin">
        <color rgb="FF646464"/>
      </bottom>
      <diagonal/>
    </border>
    <border>
      <left style="thin">
        <color rgb="FF000000"/>
      </left>
      <right style="thin">
        <color rgb="FF646464"/>
      </right>
      <top/>
      <bottom style="thin">
        <color rgb="FF646464"/>
      </bottom>
      <diagonal/>
    </border>
    <border>
      <left style="thin">
        <color rgb="FF000000"/>
      </left>
      <right/>
      <top style="thin">
        <color rgb="FF646464"/>
      </top>
      <bottom/>
      <diagonal/>
    </border>
    <border>
      <left/>
      <right style="thin">
        <color rgb="FF646464"/>
      </right>
      <top style="thin">
        <color rgb="FF646464"/>
      </top>
      <bottom/>
      <diagonal/>
    </border>
    <border>
      <left/>
      <right style="thin">
        <color rgb="FF646464"/>
      </right>
      <top/>
      <bottom style="thin">
        <color rgb="FF000000"/>
      </bottom>
      <diagonal/>
    </border>
    <border>
      <left/>
      <right style="thin">
        <color rgb="FF646464"/>
      </right>
      <top style="thin">
        <color rgb="FF000000"/>
      </top>
      <bottom style="thin">
        <color rgb="FF000000"/>
      </bottom>
      <diagonal/>
    </border>
    <border>
      <left style="thin">
        <color rgb="FF000000"/>
      </left>
      <right/>
      <top style="thin">
        <color rgb="FF000000"/>
      </top>
      <bottom style="thin">
        <color rgb="FF646464"/>
      </bottom>
      <diagonal/>
    </border>
    <border>
      <left/>
      <right style="thin">
        <color rgb="FF646464"/>
      </right>
      <top style="thin">
        <color rgb="FF000000"/>
      </top>
      <bottom style="thin">
        <color rgb="FF646464"/>
      </bottom>
      <diagonal/>
    </border>
    <border>
      <left style="thin">
        <color rgb="FF646464"/>
      </left>
      <right/>
      <top style="thin">
        <color rgb="FF646464"/>
      </top>
      <bottom style="thin">
        <color rgb="FF000000"/>
      </bottom>
      <diagonal/>
    </border>
    <border>
      <left/>
      <right/>
      <top style="thin">
        <color rgb="FF646464"/>
      </top>
      <bottom style="thin">
        <color rgb="FF000000"/>
      </bottom>
      <diagonal/>
    </border>
    <border>
      <left/>
      <right style="thin">
        <color rgb="FF646464"/>
      </right>
      <top style="thin">
        <color rgb="FF646464"/>
      </top>
      <bottom style="thin">
        <color rgb="FF000000"/>
      </bottom>
      <diagonal/>
    </border>
    <border>
      <left style="thin">
        <color rgb="FF646464"/>
      </left>
      <right/>
      <top/>
      <bottom/>
      <diagonal/>
    </border>
    <border>
      <left/>
      <right/>
      <top style="thin">
        <color rgb="FF6464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3">
    <xf numFmtId="0" fontId="0" fillId="0" borderId="0" xfId="0"/>
    <xf numFmtId="0" fontId="1" fillId="0" borderId="0" xfId="0" applyFont="1" applyAlignment="1">
      <alignment horizontal="center" vertical="center" wrapText="1"/>
    </xf>
    <xf numFmtId="0" fontId="4" fillId="0" borderId="0" xfId="0" applyFont="1" applyAlignment="1">
      <alignment vertical="center" wrapText="1"/>
    </xf>
    <xf numFmtId="0" fontId="1" fillId="0" borderId="0" xfId="0" applyFont="1" applyAlignment="1">
      <alignment horizontal="justify" vertical="center" wrapText="1"/>
    </xf>
    <xf numFmtId="0" fontId="9" fillId="3"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wrapText="1"/>
    </xf>
    <xf numFmtId="0" fontId="9" fillId="0" borderId="4" xfId="0" applyFont="1" applyBorder="1" applyAlignment="1">
      <alignment horizontal="center" vertical="center" wrapText="1"/>
    </xf>
    <xf numFmtId="8" fontId="9" fillId="0" borderId="3" xfId="0" applyNumberFormat="1"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4" xfId="0" applyFill="1" applyBorder="1" applyAlignment="1">
      <alignment vertical="center" wrapText="1"/>
    </xf>
    <xf numFmtId="0" fontId="0" fillId="3" borderId="3" xfId="0" applyFill="1" applyBorder="1" applyAlignment="1">
      <alignment vertical="center" wrapText="1"/>
    </xf>
    <xf numFmtId="0" fontId="9" fillId="3" borderId="4" xfId="0" applyFont="1" applyFill="1" applyBorder="1" applyAlignment="1">
      <alignment horizontal="center" vertical="center" wrapText="1"/>
    </xf>
    <xf numFmtId="8" fontId="9" fillId="3" borderId="3"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3" borderId="1" xfId="0" applyFont="1" applyFill="1" applyBorder="1" applyAlignment="1">
      <alignment horizontal="center" vertical="center" wrapText="1"/>
    </xf>
    <xf numFmtId="8" fontId="9"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15" xfId="0" applyFont="1" applyFill="1" applyBorder="1" applyAlignment="1">
      <alignment horizontal="center" vertical="center" wrapText="1"/>
    </xf>
    <xf numFmtId="8" fontId="9" fillId="3" borderId="16" xfId="0"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justify" vertical="center" wrapText="1"/>
    </xf>
    <xf numFmtId="0" fontId="8" fillId="0" borderId="3" xfId="0" applyFont="1" applyBorder="1" applyAlignment="1">
      <alignment horizontal="center"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3" borderId="14" xfId="0" applyFont="1" applyFill="1" applyBorder="1" applyAlignment="1">
      <alignment horizontal="center" vertical="center" wrapText="1"/>
    </xf>
    <xf numFmtId="8" fontId="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3" borderId="1" xfId="0" applyNumberFormat="1" applyFont="1" applyFill="1" applyBorder="1" applyAlignment="1">
      <alignment horizontal="center" vertical="center" wrapText="1"/>
    </xf>
    <xf numFmtId="0" fontId="8" fillId="0" borderId="15" xfId="0" applyFont="1" applyBorder="1" applyAlignment="1">
      <alignment horizontal="justify" vertical="center" wrapText="1"/>
    </xf>
    <xf numFmtId="8" fontId="9" fillId="0" borderId="16" xfId="0" applyNumberFormat="1" applyFont="1" applyBorder="1" applyAlignment="1">
      <alignment horizontal="center" vertical="center" wrapText="1"/>
    </xf>
    <xf numFmtId="0" fontId="8" fillId="3" borderId="15" xfId="0" applyFont="1" applyFill="1" applyBorder="1" applyAlignment="1">
      <alignment horizontal="justify" vertical="center" wrapText="1"/>
    </xf>
    <xf numFmtId="8" fontId="8" fillId="3" borderId="1" xfId="0" applyNumberFormat="1" applyFont="1" applyFill="1" applyBorder="1" applyAlignment="1">
      <alignment horizontal="center" vertical="center" wrapText="1"/>
    </xf>
    <xf numFmtId="8" fontId="8" fillId="0" borderId="1" xfId="0" applyNumberFormat="1" applyFont="1" applyBorder="1" applyAlignment="1">
      <alignment horizontal="center" vertical="center" wrapText="1"/>
    </xf>
    <xf numFmtId="0" fontId="0" fillId="3" borderId="10" xfId="0" applyFill="1" applyBorder="1" applyAlignment="1">
      <alignment vertical="center" wrapText="1"/>
    </xf>
    <xf numFmtId="8" fontId="8" fillId="3" borderId="16" xfId="0" applyNumberFormat="1" applyFont="1" applyFill="1" applyBorder="1" applyAlignment="1">
      <alignment horizontal="center" vertical="center" wrapText="1"/>
    </xf>
    <xf numFmtId="8" fontId="8" fillId="0" borderId="16"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3" fillId="3"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5" fillId="3" borderId="15" xfId="0" applyFont="1" applyFill="1" applyBorder="1" applyAlignment="1">
      <alignment horizontal="center" vertical="center" wrapText="1"/>
    </xf>
    <xf numFmtId="8" fontId="10" fillId="3" borderId="16" xfId="0" applyNumberFormat="1" applyFont="1" applyFill="1" applyBorder="1" applyAlignment="1">
      <alignment horizontal="center" vertical="center" wrapText="1"/>
    </xf>
    <xf numFmtId="164" fontId="8" fillId="0" borderId="16" xfId="0" applyNumberFormat="1" applyFont="1" applyBorder="1" applyAlignment="1">
      <alignment horizontal="center" vertical="center" wrapText="1"/>
    </xf>
    <xf numFmtId="8" fontId="9" fillId="6" borderId="1" xfId="0" applyNumberFormat="1" applyFont="1" applyFill="1" applyBorder="1" applyAlignment="1">
      <alignment horizontal="center" vertical="center" wrapText="1"/>
    </xf>
    <xf numFmtId="8" fontId="9" fillId="6" borderId="16"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8" fontId="10" fillId="0" borderId="16" xfId="0" applyNumberFormat="1" applyFont="1" applyBorder="1" applyAlignment="1">
      <alignment horizontal="center" vertical="center" wrapText="1"/>
    </xf>
    <xf numFmtId="0" fontId="1" fillId="0" borderId="0" xfId="0" applyFont="1" applyAlignment="1">
      <alignment horizontal="center" vertical="center" wrapText="1"/>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left" vertical="center" wrapText="1"/>
    </xf>
    <xf numFmtId="0" fontId="6" fillId="2" borderId="43" xfId="0" applyFont="1" applyFill="1" applyBorder="1" applyAlignment="1">
      <alignment horizontal="center" vertical="center" wrapText="1"/>
    </xf>
    <xf numFmtId="0" fontId="6" fillId="2" borderId="0" xfId="0" applyFont="1" applyFill="1" applyAlignment="1">
      <alignment horizontal="center" vertical="center" wrapText="1"/>
    </xf>
    <xf numFmtId="0" fontId="11" fillId="0" borderId="44" xfId="0" applyFont="1" applyBorder="1" applyAlignment="1">
      <alignment horizontal="left" vertical="center" wrapText="1"/>
    </xf>
    <xf numFmtId="8" fontId="9" fillId="6" borderId="5" xfId="0" applyNumberFormat="1" applyFont="1" applyFill="1" applyBorder="1" applyAlignment="1">
      <alignment horizontal="center" vertical="center" wrapText="1"/>
    </xf>
    <xf numFmtId="8" fontId="9" fillId="6" borderId="37" xfId="0" applyNumberFormat="1" applyFont="1" applyFill="1" applyBorder="1" applyAlignment="1">
      <alignment horizontal="center" vertical="center" wrapText="1"/>
    </xf>
    <xf numFmtId="8" fontId="9" fillId="0" borderId="5" xfId="0" applyNumberFormat="1" applyFont="1" applyBorder="1" applyAlignment="1">
      <alignment horizontal="center" vertical="center" wrapText="1"/>
    </xf>
    <xf numFmtId="8" fontId="9" fillId="0" borderId="37" xfId="0" applyNumberFormat="1" applyFont="1" applyBorder="1" applyAlignment="1">
      <alignment horizontal="center" vertical="center" wrapText="1"/>
    </xf>
    <xf numFmtId="0" fontId="10" fillId="3" borderId="18" xfId="0" applyFont="1" applyFill="1" applyBorder="1" applyAlignment="1">
      <alignment horizontal="center" vertical="center" wrapText="1"/>
    </xf>
    <xf numFmtId="8" fontId="10" fillId="3" borderId="38" xfId="0" applyNumberFormat="1" applyFont="1" applyFill="1" applyBorder="1" applyAlignment="1">
      <alignment horizontal="center" vertical="center" wrapText="1"/>
    </xf>
    <xf numFmtId="8" fontId="10" fillId="3" borderId="39" xfId="0" applyNumberFormat="1" applyFont="1" applyFill="1" applyBorder="1" applyAlignment="1">
      <alignment horizontal="center" vertical="center" wrapText="1"/>
    </xf>
    <xf numFmtId="0" fontId="8" fillId="0" borderId="2"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3" xfId="0" applyFont="1" applyBorder="1" applyAlignment="1">
      <alignment horizontal="justify"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8" fontId="9" fillId="3" borderId="12" xfId="0" applyNumberFormat="1" applyFont="1" applyFill="1" applyBorder="1" applyAlignment="1">
      <alignment horizontal="center" vertical="center" wrapText="1"/>
    </xf>
    <xf numFmtId="8" fontId="9" fillId="3" borderId="14" xfId="0" applyNumberFormat="1" applyFont="1" applyFill="1" applyBorder="1" applyAlignment="1">
      <alignment horizontal="center" vertical="center" wrapText="1"/>
    </xf>
    <xf numFmtId="8" fontId="9" fillId="3" borderId="10" xfId="0" applyNumberFormat="1" applyFont="1" applyFill="1" applyBorder="1" applyAlignment="1">
      <alignment horizontal="center" vertical="center" wrapText="1"/>
    </xf>
    <xf numFmtId="8" fontId="9" fillId="0" borderId="12" xfId="0" applyNumberFormat="1" applyFont="1" applyBorder="1" applyAlignment="1">
      <alignment horizontal="center" vertical="center" wrapText="1"/>
    </xf>
    <xf numFmtId="8" fontId="9" fillId="0" borderId="14" xfId="0" applyNumberFormat="1" applyFont="1" applyBorder="1" applyAlignment="1">
      <alignment horizontal="center" vertical="center" wrapText="1"/>
    </xf>
    <xf numFmtId="8" fontId="9" fillId="0" borderId="10" xfId="0" applyNumberFormat="1" applyFont="1" applyBorder="1" applyAlignment="1">
      <alignment horizontal="center" vertical="center" wrapText="1"/>
    </xf>
    <xf numFmtId="0" fontId="9" fillId="3" borderId="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8" fontId="9" fillId="0" borderId="2" xfId="0" applyNumberFormat="1" applyFont="1" applyBorder="1" applyAlignment="1">
      <alignment horizontal="center" vertical="center" wrapText="1"/>
    </xf>
    <xf numFmtId="8" fontId="9" fillId="0" borderId="4" xfId="0" applyNumberFormat="1" applyFont="1" applyBorder="1" applyAlignment="1">
      <alignment horizontal="center" vertical="center" wrapText="1"/>
    </xf>
    <xf numFmtId="8" fontId="9" fillId="0" borderId="3"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9" fillId="0" borderId="14"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8" fontId="5" fillId="3" borderId="12" xfId="0" applyNumberFormat="1" applyFont="1" applyFill="1" applyBorder="1" applyAlignment="1">
      <alignment horizontal="center" vertical="center" wrapText="1"/>
    </xf>
    <xf numFmtId="8" fontId="5" fillId="3" borderId="33" xfId="0" applyNumberFormat="1" applyFont="1" applyFill="1" applyBorder="1" applyAlignment="1">
      <alignment horizontal="center" vertical="center" wrapText="1"/>
    </xf>
    <xf numFmtId="8" fontId="8" fillId="3" borderId="2" xfId="0" applyNumberFormat="1" applyFont="1" applyFill="1" applyBorder="1" applyAlignment="1">
      <alignment horizontal="center" vertical="center" wrapText="1"/>
    </xf>
    <xf numFmtId="8" fontId="8" fillId="3" borderId="3" xfId="0" applyNumberFormat="1" applyFont="1" applyFill="1" applyBorder="1" applyAlignment="1">
      <alignment horizontal="center" vertical="center" wrapText="1"/>
    </xf>
    <xf numFmtId="8" fontId="8" fillId="3" borderId="12" xfId="0" applyNumberFormat="1" applyFont="1" applyFill="1" applyBorder="1" applyAlignment="1">
      <alignment horizontal="center" vertical="center" wrapText="1"/>
    </xf>
    <xf numFmtId="8" fontId="8" fillId="3" borderId="10" xfId="0" applyNumberFormat="1" applyFont="1" applyFill="1" applyBorder="1" applyAlignment="1">
      <alignment horizontal="center" vertical="center" wrapText="1"/>
    </xf>
    <xf numFmtId="8" fontId="8" fillId="0" borderId="2" xfId="0" applyNumberFormat="1" applyFont="1" applyBorder="1" applyAlignment="1">
      <alignment horizontal="center" vertical="center" wrapText="1"/>
    </xf>
    <xf numFmtId="8" fontId="8" fillId="0" borderId="4" xfId="0" applyNumberFormat="1" applyFont="1" applyBorder="1" applyAlignment="1">
      <alignment horizontal="center" vertical="center" wrapText="1"/>
    </xf>
    <xf numFmtId="8" fontId="8" fillId="0" borderId="3" xfId="0" applyNumberFormat="1" applyFont="1" applyBorder="1" applyAlignment="1">
      <alignment horizontal="center" vertical="center" wrapText="1"/>
    </xf>
    <xf numFmtId="8" fontId="8" fillId="0" borderId="12" xfId="0" applyNumberFormat="1" applyFont="1" applyBorder="1" applyAlignment="1">
      <alignment horizontal="center" vertical="center" wrapText="1"/>
    </xf>
    <xf numFmtId="8" fontId="8" fillId="0" borderId="14" xfId="0" applyNumberFormat="1" applyFont="1" applyBorder="1" applyAlignment="1">
      <alignment horizontal="center" vertical="center" wrapText="1"/>
    </xf>
    <xf numFmtId="8" fontId="8" fillId="0" borderId="10"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8" fontId="10" fillId="0" borderId="22" xfId="0" applyNumberFormat="1" applyFont="1" applyBorder="1" applyAlignment="1">
      <alignment horizontal="center" vertical="center" wrapText="1"/>
    </xf>
    <xf numFmtId="8" fontId="10" fillId="0" borderId="27" xfId="0" applyNumberFormat="1" applyFont="1" applyBorder="1" applyAlignment="1">
      <alignment horizontal="center" vertical="center" wrapText="1"/>
    </xf>
    <xf numFmtId="8" fontId="10" fillId="0" borderId="31" xfId="0" applyNumberFormat="1" applyFont="1" applyBorder="1" applyAlignment="1">
      <alignment horizontal="center" vertical="center" wrapText="1"/>
    </xf>
    <xf numFmtId="8" fontId="10" fillId="0" borderId="32" xfId="0" applyNumberFormat="1" applyFont="1" applyBorder="1" applyAlignment="1">
      <alignment horizontal="center" vertical="center" wrapText="1"/>
    </xf>
    <xf numFmtId="0" fontId="9"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0" borderId="0" xfId="0" applyFont="1" applyAlignment="1">
      <alignment horizontal="center" vertical="center" wrapText="1"/>
    </xf>
    <xf numFmtId="0" fontId="8" fillId="4" borderId="2"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3" xfId="0" applyFont="1" applyFill="1" applyBorder="1" applyAlignment="1">
      <alignment horizontal="justify" vertical="center" wrapText="1"/>
    </xf>
    <xf numFmtId="8" fontId="9" fillId="3" borderId="2" xfId="0" applyNumberFormat="1" applyFont="1" applyFill="1" applyBorder="1" applyAlignment="1">
      <alignment horizontal="center" vertical="center" wrapText="1"/>
    </xf>
    <xf numFmtId="8" fontId="9" fillId="3" borderId="4" xfId="0" applyNumberFormat="1" applyFont="1" applyFill="1" applyBorder="1" applyAlignment="1">
      <alignment horizontal="center" vertical="center" wrapText="1"/>
    </xf>
    <xf numFmtId="8" fontId="9" fillId="3" borderId="3"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164" fontId="9" fillId="3" borderId="12" xfId="0" applyNumberFormat="1"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164" fontId="9" fillId="3" borderId="14" xfId="0" applyNumberFormat="1" applyFont="1" applyFill="1" applyBorder="1" applyAlignment="1">
      <alignment horizontal="center" vertical="center" wrapText="1"/>
    </xf>
    <xf numFmtId="164" fontId="9" fillId="3" borderId="10"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8" fontId="9" fillId="6" borderId="12" xfId="0" applyNumberFormat="1"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8" fontId="3" fillId="0" borderId="20" xfId="0" applyNumberFormat="1" applyFont="1" applyBorder="1" applyAlignment="1">
      <alignment horizontal="center" vertical="center" wrapText="1"/>
    </xf>
    <xf numFmtId="8" fontId="3" fillId="0" borderId="21" xfId="0" applyNumberFormat="1"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8" fontId="3" fillId="3" borderId="20" xfId="0" applyNumberFormat="1" applyFont="1" applyFill="1" applyBorder="1" applyAlignment="1">
      <alignment horizontal="center" vertical="center" wrapText="1"/>
    </xf>
    <xf numFmtId="8" fontId="3" fillId="3" borderId="21" xfId="0" applyNumberFormat="1" applyFont="1" applyFill="1" applyBorder="1" applyAlignment="1">
      <alignment horizontal="center" vertical="center" wrapText="1"/>
    </xf>
    <xf numFmtId="0" fontId="1" fillId="0" borderId="0" xfId="0" applyFont="1" applyAlignment="1">
      <alignment horizontal="left" vertical="center" wrapText="1"/>
    </xf>
    <xf numFmtId="0" fontId="8" fillId="7" borderId="1" xfId="0" applyFont="1" applyFill="1" applyBorder="1" applyAlignment="1">
      <alignment horizontal="center" vertical="center" wrapText="1"/>
    </xf>
    <xf numFmtId="0" fontId="9" fillId="0" borderId="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Border="1" applyAlignment="1">
      <alignment horizontal="left"/>
    </xf>
    <xf numFmtId="0" fontId="0" fillId="0" borderId="0" xfId="0" applyBorder="1" applyAlignment="1">
      <alignment vertical="center" wrapText="1"/>
    </xf>
    <xf numFmtId="0" fontId="0" fillId="0" borderId="0" xfId="0" applyBorder="1"/>
    <xf numFmtId="0" fontId="5" fillId="0" borderId="46" xfId="0" applyFont="1" applyBorder="1" applyAlignment="1">
      <alignment horizontal="left" vertical="center" wrapText="1"/>
    </xf>
    <xf numFmtId="0" fontId="0" fillId="0" borderId="47" xfId="0" applyBorder="1" applyAlignment="1">
      <alignment horizontal="left"/>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5" fillId="0" borderId="0" xfId="0" applyFont="1" applyBorder="1" applyAlignment="1">
      <alignment horizontal="center" vertical="center" wrapText="1"/>
    </xf>
    <xf numFmtId="0" fontId="0" fillId="0" borderId="50" xfId="0" applyBorder="1" applyAlignment="1">
      <alignment horizontal="left" vertical="center" wrapText="1"/>
    </xf>
    <xf numFmtId="0" fontId="15" fillId="0" borderId="45"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7DCA3-DB25-4297-AA42-0E23536E7E19}">
  <dimension ref="A1:K347"/>
  <sheetViews>
    <sheetView tabSelected="1" zoomScale="80" zoomScaleNormal="80" workbookViewId="0">
      <selection sqref="A1:K1"/>
    </sheetView>
  </sheetViews>
  <sheetFormatPr defaultRowHeight="15" x14ac:dyDescent="0.25"/>
  <cols>
    <col min="1" max="1" width="37.42578125" customWidth="1"/>
    <col min="2" max="2" width="33.140625" customWidth="1"/>
    <col min="3" max="3" width="27.85546875" customWidth="1"/>
    <col min="4" max="4" width="11.7109375" customWidth="1"/>
    <col min="5" max="5" width="30" customWidth="1"/>
    <col min="6" max="6" width="15.7109375" customWidth="1"/>
    <col min="7" max="7" width="19.5703125" customWidth="1"/>
    <col min="8" max="8" width="16.140625" customWidth="1"/>
    <col min="9" max="9" width="19.7109375" customWidth="1"/>
    <col min="10" max="10" width="23.85546875" customWidth="1"/>
    <col min="11" max="11" width="19.5703125" customWidth="1"/>
  </cols>
  <sheetData>
    <row r="1" spans="1:11" ht="80.25" customHeight="1" x14ac:dyDescent="0.25">
      <c r="A1" s="65" t="s">
        <v>0</v>
      </c>
      <c r="B1" s="65"/>
      <c r="C1" s="65"/>
      <c r="D1" s="65"/>
      <c r="E1" s="65"/>
      <c r="F1" s="65"/>
      <c r="G1" s="65"/>
      <c r="H1" s="65"/>
      <c r="I1" s="65"/>
      <c r="J1" s="65"/>
      <c r="K1" s="65"/>
    </row>
    <row r="2" spans="1:11" ht="18.75" x14ac:dyDescent="0.25">
      <c r="A2" s="1"/>
    </row>
    <row r="3" spans="1:11" ht="42" customHeight="1" x14ac:dyDescent="0.25">
      <c r="A3" s="66" t="s">
        <v>1</v>
      </c>
      <c r="B3" s="66"/>
      <c r="C3" s="66"/>
      <c r="D3" s="66"/>
      <c r="E3" s="66"/>
      <c r="F3" s="66"/>
      <c r="G3" s="66"/>
      <c r="H3" s="66"/>
      <c r="I3" s="66"/>
      <c r="J3" s="66"/>
      <c r="K3" s="66"/>
    </row>
    <row r="4" spans="1:11" ht="37.5" customHeight="1" x14ac:dyDescent="0.25">
      <c r="A4" s="66" t="s">
        <v>2</v>
      </c>
      <c r="B4" s="66"/>
      <c r="C4" s="66"/>
      <c r="D4" s="66"/>
      <c r="E4" s="66"/>
      <c r="F4" s="66"/>
      <c r="G4" s="66"/>
      <c r="H4" s="66"/>
      <c r="I4" s="66"/>
      <c r="J4" s="66"/>
      <c r="K4" s="66"/>
    </row>
    <row r="5" spans="1:11" ht="38.25" customHeight="1" x14ac:dyDescent="0.25">
      <c r="A5" s="66" t="s">
        <v>3</v>
      </c>
      <c r="B5" s="66"/>
      <c r="C5" s="66"/>
      <c r="D5" s="66"/>
      <c r="E5" s="66"/>
      <c r="F5" s="66"/>
      <c r="G5" s="66"/>
      <c r="H5" s="66"/>
      <c r="I5" s="66"/>
      <c r="J5" s="66"/>
      <c r="K5" s="66"/>
    </row>
    <row r="7" spans="1:11" ht="18.75" x14ac:dyDescent="0.25">
      <c r="A7" s="2"/>
    </row>
    <row r="9" spans="1:11" ht="42" customHeight="1" x14ac:dyDescent="0.25">
      <c r="A9" s="67" t="s">
        <v>280</v>
      </c>
      <c r="B9" s="67"/>
      <c r="C9" s="67"/>
      <c r="D9" s="67"/>
      <c r="E9" s="67"/>
      <c r="F9" s="67"/>
      <c r="G9" s="67"/>
      <c r="H9" s="67"/>
      <c r="I9" s="67"/>
      <c r="J9" s="67"/>
      <c r="K9" s="67"/>
    </row>
    <row r="10" spans="1:11" ht="18.75" x14ac:dyDescent="0.25">
      <c r="A10" s="3"/>
    </row>
    <row r="11" spans="1:11" ht="39" customHeight="1" x14ac:dyDescent="0.25">
      <c r="A11" s="68" t="s">
        <v>4</v>
      </c>
      <c r="B11" s="69"/>
      <c r="C11" s="69"/>
      <c r="D11" s="69"/>
      <c r="E11" s="69"/>
      <c r="F11" s="69"/>
      <c r="G11" s="69"/>
      <c r="H11" s="69"/>
      <c r="I11" s="69"/>
      <c r="J11" s="69"/>
      <c r="K11" s="69"/>
    </row>
    <row r="12" spans="1:11" ht="18.75" x14ac:dyDescent="0.25">
      <c r="A12" s="1"/>
    </row>
    <row r="13" spans="1:11" ht="40.5" customHeight="1" x14ac:dyDescent="0.25">
      <c r="A13" s="66" t="s">
        <v>5</v>
      </c>
      <c r="B13" s="66"/>
      <c r="C13" s="66"/>
      <c r="D13" s="66"/>
      <c r="E13" s="66"/>
      <c r="F13" s="66"/>
      <c r="G13" s="66"/>
      <c r="H13" s="66"/>
      <c r="I13" s="66"/>
      <c r="J13" s="66"/>
      <c r="K13" s="66"/>
    </row>
    <row r="14" spans="1:11" ht="18.75" x14ac:dyDescent="0.25">
      <c r="A14" s="1"/>
    </row>
    <row r="15" spans="1:11" ht="45" x14ac:dyDescent="0.25">
      <c r="A15" s="168" t="s">
        <v>6</v>
      </c>
      <c r="B15" s="95" t="s">
        <v>7</v>
      </c>
      <c r="C15" s="95" t="s">
        <v>8</v>
      </c>
      <c r="D15" s="95" t="s">
        <v>9</v>
      </c>
      <c r="E15" s="95" t="s">
        <v>10</v>
      </c>
      <c r="F15" s="22" t="s">
        <v>11</v>
      </c>
      <c r="G15" s="22" t="s">
        <v>13</v>
      </c>
      <c r="H15" s="22" t="s">
        <v>15</v>
      </c>
      <c r="I15" s="22" t="s">
        <v>17</v>
      </c>
      <c r="J15" s="22" t="s">
        <v>19</v>
      </c>
      <c r="K15" s="23" t="s">
        <v>21</v>
      </c>
    </row>
    <row r="16" spans="1:11" ht="26.25" customHeight="1" x14ac:dyDescent="0.25">
      <c r="A16" s="169"/>
      <c r="B16" s="96"/>
      <c r="C16" s="96"/>
      <c r="D16" s="96"/>
      <c r="E16" s="96"/>
      <c r="F16" s="4" t="s">
        <v>12</v>
      </c>
      <c r="G16" s="4" t="s">
        <v>14</v>
      </c>
      <c r="H16" s="4" t="s">
        <v>16</v>
      </c>
      <c r="I16" s="4" t="s">
        <v>18</v>
      </c>
      <c r="J16" s="4" t="s">
        <v>20</v>
      </c>
      <c r="K16" s="24" t="s">
        <v>22</v>
      </c>
    </row>
    <row r="17" spans="1:11" x14ac:dyDescent="0.25">
      <c r="A17" s="101">
        <v>1</v>
      </c>
      <c r="B17" s="78" t="s">
        <v>23</v>
      </c>
      <c r="C17" s="104">
        <v>14397</v>
      </c>
      <c r="D17" s="5" t="s">
        <v>24</v>
      </c>
      <c r="E17" s="5" t="s">
        <v>26</v>
      </c>
      <c r="F17" s="104">
        <v>3</v>
      </c>
      <c r="G17" s="104">
        <v>1</v>
      </c>
      <c r="H17" s="104" t="s">
        <v>30</v>
      </c>
      <c r="I17" s="110">
        <v>5971.07</v>
      </c>
      <c r="J17" s="110">
        <f>I17*F17*G17</f>
        <v>17913.21</v>
      </c>
      <c r="K17" s="90">
        <f>J17*12</f>
        <v>214958.52</v>
      </c>
    </row>
    <row r="18" spans="1:11" ht="20.25" customHeight="1" x14ac:dyDescent="0.25">
      <c r="A18" s="102"/>
      <c r="B18" s="79"/>
      <c r="C18" s="105"/>
      <c r="D18" s="6" t="s">
        <v>25</v>
      </c>
      <c r="E18" s="6" t="s">
        <v>27</v>
      </c>
      <c r="F18" s="105"/>
      <c r="G18" s="105"/>
      <c r="H18" s="105"/>
      <c r="I18" s="111"/>
      <c r="J18" s="111"/>
      <c r="K18" s="91"/>
    </row>
    <row r="19" spans="1:11" ht="30" customHeight="1" x14ac:dyDescent="0.25">
      <c r="A19" s="102"/>
      <c r="B19" s="79"/>
      <c r="C19" s="105"/>
      <c r="D19" s="7"/>
      <c r="E19" s="6" t="s">
        <v>28</v>
      </c>
      <c r="F19" s="105"/>
      <c r="G19" s="105"/>
      <c r="H19" s="105"/>
      <c r="I19" s="111"/>
      <c r="J19" s="111"/>
      <c r="K19" s="91"/>
    </row>
    <row r="20" spans="1:11" ht="56.25" customHeight="1" x14ac:dyDescent="0.25">
      <c r="A20" s="102"/>
      <c r="B20" s="79"/>
      <c r="C20" s="105"/>
      <c r="D20" s="7"/>
      <c r="E20" s="9" t="s">
        <v>29</v>
      </c>
      <c r="F20" s="105"/>
      <c r="G20" s="105"/>
      <c r="H20" s="105"/>
      <c r="I20" s="111"/>
      <c r="J20" s="111"/>
      <c r="K20" s="91"/>
    </row>
    <row r="21" spans="1:11" ht="25.5" customHeight="1" x14ac:dyDescent="0.25">
      <c r="A21" s="103"/>
      <c r="B21" s="79"/>
      <c r="C21" s="105"/>
      <c r="D21" s="8"/>
      <c r="E21" s="10">
        <v>1629.62</v>
      </c>
      <c r="F21" s="106"/>
      <c r="G21" s="106"/>
      <c r="H21" s="106"/>
      <c r="I21" s="112"/>
      <c r="J21" s="112"/>
      <c r="K21" s="92"/>
    </row>
    <row r="22" spans="1:11" ht="33.75" customHeight="1" x14ac:dyDescent="0.25">
      <c r="A22" s="116">
        <v>2</v>
      </c>
      <c r="B22" s="79"/>
      <c r="C22" s="105"/>
      <c r="D22" s="11" t="s">
        <v>24</v>
      </c>
      <c r="E22" s="11" t="s">
        <v>31</v>
      </c>
      <c r="F22" s="81">
        <v>4</v>
      </c>
      <c r="G22" s="81">
        <v>1</v>
      </c>
      <c r="H22" s="81" t="s">
        <v>30</v>
      </c>
      <c r="I22" s="84">
        <v>7539.39</v>
      </c>
      <c r="J22" s="153">
        <f>I22*F22*G22</f>
        <v>30157.56</v>
      </c>
      <c r="K22" s="87">
        <f>J22*12</f>
        <v>361890.72000000003</v>
      </c>
    </row>
    <row r="23" spans="1:11" ht="21.75" customHeight="1" x14ac:dyDescent="0.25">
      <c r="A23" s="117"/>
      <c r="B23" s="79"/>
      <c r="C23" s="105"/>
      <c r="D23" s="12" t="s">
        <v>25</v>
      </c>
      <c r="E23" s="12" t="s">
        <v>32</v>
      </c>
      <c r="F23" s="82"/>
      <c r="G23" s="82"/>
      <c r="H23" s="82"/>
      <c r="I23" s="85"/>
      <c r="J23" s="154"/>
      <c r="K23" s="88"/>
    </row>
    <row r="24" spans="1:11" ht="29.25" customHeight="1" x14ac:dyDescent="0.25">
      <c r="A24" s="117"/>
      <c r="B24" s="79"/>
      <c r="C24" s="105"/>
      <c r="D24" s="13"/>
      <c r="E24" s="12" t="s">
        <v>28</v>
      </c>
      <c r="F24" s="82"/>
      <c r="G24" s="82"/>
      <c r="H24" s="82"/>
      <c r="I24" s="85"/>
      <c r="J24" s="154"/>
      <c r="K24" s="88"/>
    </row>
    <row r="25" spans="1:11" ht="37.5" customHeight="1" x14ac:dyDescent="0.25">
      <c r="A25" s="117"/>
      <c r="B25" s="79"/>
      <c r="C25" s="105"/>
      <c r="D25" s="13"/>
      <c r="E25" s="15" t="s">
        <v>33</v>
      </c>
      <c r="F25" s="82"/>
      <c r="G25" s="82"/>
      <c r="H25" s="82"/>
      <c r="I25" s="85"/>
      <c r="J25" s="154"/>
      <c r="K25" s="88"/>
    </row>
    <row r="26" spans="1:11" ht="26.25" customHeight="1" x14ac:dyDescent="0.25">
      <c r="A26" s="118"/>
      <c r="B26" s="79"/>
      <c r="C26" s="106"/>
      <c r="D26" s="14"/>
      <c r="E26" s="16">
        <v>2405.96</v>
      </c>
      <c r="F26" s="83"/>
      <c r="G26" s="83"/>
      <c r="H26" s="83"/>
      <c r="I26" s="86"/>
      <c r="J26" s="155"/>
      <c r="K26" s="89"/>
    </row>
    <row r="27" spans="1:11" ht="27" customHeight="1" x14ac:dyDescent="0.25">
      <c r="A27" s="101">
        <v>3</v>
      </c>
      <c r="B27" s="79"/>
      <c r="C27" s="104">
        <v>14397</v>
      </c>
      <c r="D27" s="5" t="s">
        <v>24</v>
      </c>
      <c r="E27" s="5" t="s">
        <v>34</v>
      </c>
      <c r="F27" s="104">
        <v>2</v>
      </c>
      <c r="G27" s="104">
        <v>1</v>
      </c>
      <c r="H27" s="104" t="s">
        <v>30</v>
      </c>
      <c r="I27" s="107">
        <v>7593.95</v>
      </c>
      <c r="J27" s="110">
        <f>I27*F27*G27</f>
        <v>15187.9</v>
      </c>
      <c r="K27" s="90">
        <f>J27*12</f>
        <v>182254.8</v>
      </c>
    </row>
    <row r="28" spans="1:11" ht="21.75" customHeight="1" x14ac:dyDescent="0.25">
      <c r="A28" s="102"/>
      <c r="B28" s="79"/>
      <c r="C28" s="105"/>
      <c r="D28" s="6" t="s">
        <v>25</v>
      </c>
      <c r="E28" s="6" t="s">
        <v>35</v>
      </c>
      <c r="F28" s="105"/>
      <c r="G28" s="105"/>
      <c r="H28" s="105"/>
      <c r="I28" s="108"/>
      <c r="J28" s="111"/>
      <c r="K28" s="91"/>
    </row>
    <row r="29" spans="1:11" ht="26.25" customHeight="1" x14ac:dyDescent="0.25">
      <c r="A29" s="102"/>
      <c r="B29" s="79"/>
      <c r="C29" s="105"/>
      <c r="D29" s="7"/>
      <c r="E29" s="6" t="s">
        <v>28</v>
      </c>
      <c r="F29" s="105"/>
      <c r="G29" s="105"/>
      <c r="H29" s="105"/>
      <c r="I29" s="108"/>
      <c r="J29" s="111"/>
      <c r="K29" s="91"/>
    </row>
    <row r="30" spans="1:11" ht="39.75" customHeight="1" x14ac:dyDescent="0.25">
      <c r="A30" s="102"/>
      <c r="B30" s="79"/>
      <c r="C30" s="105"/>
      <c r="D30" s="7"/>
      <c r="E30" s="9" t="s">
        <v>33</v>
      </c>
      <c r="F30" s="105"/>
      <c r="G30" s="105"/>
      <c r="H30" s="105"/>
      <c r="I30" s="108"/>
      <c r="J30" s="111"/>
      <c r="K30" s="91"/>
    </row>
    <row r="31" spans="1:11" ht="21" customHeight="1" x14ac:dyDescent="0.25">
      <c r="A31" s="103"/>
      <c r="B31" s="79"/>
      <c r="C31" s="106"/>
      <c r="D31" s="8"/>
      <c r="E31" s="10">
        <v>2405.96</v>
      </c>
      <c r="F31" s="106"/>
      <c r="G31" s="106"/>
      <c r="H31" s="106"/>
      <c r="I31" s="109"/>
      <c r="J31" s="112"/>
      <c r="K31" s="92"/>
    </row>
    <row r="32" spans="1:11" ht="30.75" customHeight="1" x14ac:dyDescent="0.25">
      <c r="A32" s="116">
        <v>4</v>
      </c>
      <c r="B32" s="79"/>
      <c r="C32" s="156">
        <v>15008</v>
      </c>
      <c r="D32" s="11" t="s">
        <v>24</v>
      </c>
      <c r="E32" s="11" t="s">
        <v>36</v>
      </c>
      <c r="F32" s="81">
        <v>5</v>
      </c>
      <c r="G32" s="81">
        <v>1</v>
      </c>
      <c r="H32" s="81" t="s">
        <v>30</v>
      </c>
      <c r="I32" s="153">
        <v>10453.219999999999</v>
      </c>
      <c r="J32" s="153">
        <f>I32*F32*G32</f>
        <v>52266.1</v>
      </c>
      <c r="K32" s="87">
        <f>J32*12</f>
        <v>627193.19999999995</v>
      </c>
    </row>
    <row r="33" spans="1:11" ht="18" customHeight="1" x14ac:dyDescent="0.25">
      <c r="A33" s="117"/>
      <c r="B33" s="79"/>
      <c r="C33" s="157"/>
      <c r="D33" s="12" t="s">
        <v>25</v>
      </c>
      <c r="E33" s="12" t="s">
        <v>37</v>
      </c>
      <c r="F33" s="82"/>
      <c r="G33" s="82"/>
      <c r="H33" s="82"/>
      <c r="I33" s="154"/>
      <c r="J33" s="154"/>
      <c r="K33" s="88"/>
    </row>
    <row r="34" spans="1:11" ht="30" customHeight="1" x14ac:dyDescent="0.25">
      <c r="A34" s="117"/>
      <c r="B34" s="79"/>
      <c r="C34" s="157"/>
      <c r="D34" s="13"/>
      <c r="E34" s="12" t="s">
        <v>28</v>
      </c>
      <c r="F34" s="82"/>
      <c r="G34" s="82"/>
      <c r="H34" s="82"/>
      <c r="I34" s="154"/>
      <c r="J34" s="154"/>
      <c r="K34" s="88"/>
    </row>
    <row r="35" spans="1:11" ht="51" customHeight="1" x14ac:dyDescent="0.25">
      <c r="A35" s="117"/>
      <c r="B35" s="79"/>
      <c r="C35" s="157"/>
      <c r="D35" s="13"/>
      <c r="E35" s="15" t="s">
        <v>38</v>
      </c>
      <c r="F35" s="82"/>
      <c r="G35" s="82"/>
      <c r="H35" s="82"/>
      <c r="I35" s="154"/>
      <c r="J35" s="154"/>
      <c r="K35" s="88"/>
    </row>
    <row r="36" spans="1:11" ht="28.5" customHeight="1" x14ac:dyDescent="0.25">
      <c r="A36" s="118"/>
      <c r="B36" s="79"/>
      <c r="C36" s="157"/>
      <c r="D36" s="14"/>
      <c r="E36" s="16">
        <v>3300.94</v>
      </c>
      <c r="F36" s="83"/>
      <c r="G36" s="83"/>
      <c r="H36" s="83"/>
      <c r="I36" s="155"/>
      <c r="J36" s="155"/>
      <c r="K36" s="89"/>
    </row>
    <row r="37" spans="1:11" ht="48" customHeight="1" x14ac:dyDescent="0.25">
      <c r="A37" s="101">
        <v>5</v>
      </c>
      <c r="B37" s="79"/>
      <c r="C37" s="157"/>
      <c r="D37" s="5" t="s">
        <v>24</v>
      </c>
      <c r="E37" s="5" t="s">
        <v>39</v>
      </c>
      <c r="F37" s="104">
        <v>2</v>
      </c>
      <c r="G37" s="104">
        <v>1</v>
      </c>
      <c r="H37" s="104" t="s">
        <v>30</v>
      </c>
      <c r="I37" s="107">
        <v>11239.48</v>
      </c>
      <c r="J37" s="107">
        <f>I37*F37*G37</f>
        <v>22478.959999999999</v>
      </c>
      <c r="K37" s="90">
        <f>J37*12</f>
        <v>269747.52</v>
      </c>
    </row>
    <row r="38" spans="1:11" ht="21.75" customHeight="1" x14ac:dyDescent="0.25">
      <c r="A38" s="102"/>
      <c r="B38" s="79"/>
      <c r="C38" s="157"/>
      <c r="D38" s="6" t="s">
        <v>25</v>
      </c>
      <c r="E38" s="6" t="s">
        <v>37</v>
      </c>
      <c r="F38" s="105"/>
      <c r="G38" s="105"/>
      <c r="H38" s="105"/>
      <c r="I38" s="108"/>
      <c r="J38" s="108"/>
      <c r="K38" s="91"/>
    </row>
    <row r="39" spans="1:11" ht="25.5" customHeight="1" x14ac:dyDescent="0.25">
      <c r="A39" s="102"/>
      <c r="B39" s="79"/>
      <c r="C39" s="157"/>
      <c r="D39" s="7"/>
      <c r="E39" s="6" t="s">
        <v>28</v>
      </c>
      <c r="F39" s="105"/>
      <c r="G39" s="105"/>
      <c r="H39" s="105"/>
      <c r="I39" s="108"/>
      <c r="J39" s="108"/>
      <c r="K39" s="91"/>
    </row>
    <row r="40" spans="1:11" ht="52.5" customHeight="1" x14ac:dyDescent="0.25">
      <c r="A40" s="102"/>
      <c r="B40" s="79"/>
      <c r="C40" s="157"/>
      <c r="D40" s="7"/>
      <c r="E40" s="9" t="s">
        <v>38</v>
      </c>
      <c r="F40" s="105"/>
      <c r="G40" s="105"/>
      <c r="H40" s="105"/>
      <c r="I40" s="108"/>
      <c r="J40" s="108"/>
      <c r="K40" s="91"/>
    </row>
    <row r="41" spans="1:11" ht="34.5" customHeight="1" x14ac:dyDescent="0.25">
      <c r="A41" s="103"/>
      <c r="B41" s="79"/>
      <c r="C41" s="157"/>
      <c r="D41" s="8"/>
      <c r="E41" s="18" t="s">
        <v>40</v>
      </c>
      <c r="F41" s="106"/>
      <c r="G41" s="106"/>
      <c r="H41" s="106"/>
      <c r="I41" s="109"/>
      <c r="J41" s="109"/>
      <c r="K41" s="92"/>
    </row>
    <row r="42" spans="1:11" ht="31.5" customHeight="1" x14ac:dyDescent="0.25">
      <c r="A42" s="116">
        <v>6</v>
      </c>
      <c r="B42" s="79"/>
      <c r="C42" s="157"/>
      <c r="D42" s="11" t="s">
        <v>24</v>
      </c>
      <c r="E42" s="11" t="s">
        <v>41</v>
      </c>
      <c r="F42" s="81">
        <v>1</v>
      </c>
      <c r="G42" s="81">
        <v>1</v>
      </c>
      <c r="H42" s="81" t="s">
        <v>30</v>
      </c>
      <c r="I42" s="84">
        <v>12452.38</v>
      </c>
      <c r="J42" s="84">
        <f>I42*F42*G42</f>
        <v>12452.38</v>
      </c>
      <c r="K42" s="159">
        <f>J42*12</f>
        <v>149428.56</v>
      </c>
    </row>
    <row r="43" spans="1:11" ht="21" customHeight="1" x14ac:dyDescent="0.25">
      <c r="A43" s="117"/>
      <c r="B43" s="79"/>
      <c r="C43" s="157"/>
      <c r="D43" s="12" t="s">
        <v>25</v>
      </c>
      <c r="E43" s="12" t="s">
        <v>42</v>
      </c>
      <c r="F43" s="82"/>
      <c r="G43" s="82"/>
      <c r="H43" s="82"/>
      <c r="I43" s="85"/>
      <c r="J43" s="85"/>
      <c r="K43" s="166"/>
    </row>
    <row r="44" spans="1:11" ht="30" customHeight="1" x14ac:dyDescent="0.25">
      <c r="A44" s="117"/>
      <c r="B44" s="79"/>
      <c r="C44" s="157"/>
      <c r="D44" s="13"/>
      <c r="E44" s="12" t="s">
        <v>28</v>
      </c>
      <c r="F44" s="82"/>
      <c r="G44" s="82"/>
      <c r="H44" s="82"/>
      <c r="I44" s="85"/>
      <c r="J44" s="85"/>
      <c r="K44" s="166"/>
    </row>
    <row r="45" spans="1:11" ht="58.5" customHeight="1" x14ac:dyDescent="0.25">
      <c r="A45" s="117"/>
      <c r="B45" s="79"/>
      <c r="C45" s="157"/>
      <c r="D45" s="13"/>
      <c r="E45" s="15" t="s">
        <v>38</v>
      </c>
      <c r="F45" s="82"/>
      <c r="G45" s="82"/>
      <c r="H45" s="82"/>
      <c r="I45" s="85"/>
      <c r="J45" s="85"/>
      <c r="K45" s="166"/>
    </row>
    <row r="46" spans="1:11" ht="30.75" customHeight="1" x14ac:dyDescent="0.25">
      <c r="A46" s="118"/>
      <c r="B46" s="79"/>
      <c r="C46" s="158"/>
      <c r="D46" s="14"/>
      <c r="E46" s="16">
        <v>4231.32</v>
      </c>
      <c r="F46" s="83"/>
      <c r="G46" s="83"/>
      <c r="H46" s="83"/>
      <c r="I46" s="86"/>
      <c r="J46" s="86"/>
      <c r="K46" s="167"/>
    </row>
    <row r="47" spans="1:11" ht="25.5" customHeight="1" x14ac:dyDescent="0.25">
      <c r="A47" s="101">
        <v>7</v>
      </c>
      <c r="B47" s="79"/>
      <c r="C47" s="104">
        <v>5380</v>
      </c>
      <c r="D47" s="5" t="s">
        <v>24</v>
      </c>
      <c r="E47" s="5" t="s">
        <v>43</v>
      </c>
      <c r="F47" s="104">
        <v>2</v>
      </c>
      <c r="G47" s="104">
        <v>1</v>
      </c>
      <c r="H47" s="104" t="s">
        <v>30</v>
      </c>
      <c r="I47" s="107">
        <v>5992.24</v>
      </c>
      <c r="J47" s="107">
        <f>I47*F47*G47</f>
        <v>11984.48</v>
      </c>
      <c r="K47" s="113">
        <f>J47*12</f>
        <v>143813.76000000001</v>
      </c>
    </row>
    <row r="48" spans="1:11" ht="24" customHeight="1" x14ac:dyDescent="0.25">
      <c r="A48" s="102"/>
      <c r="B48" s="79"/>
      <c r="C48" s="105"/>
      <c r="D48" s="6" t="s">
        <v>25</v>
      </c>
      <c r="E48" s="6" t="s">
        <v>44</v>
      </c>
      <c r="F48" s="105"/>
      <c r="G48" s="105"/>
      <c r="H48" s="105"/>
      <c r="I48" s="108"/>
      <c r="J48" s="108"/>
      <c r="K48" s="114"/>
    </row>
    <row r="49" spans="1:11" ht="30" customHeight="1" x14ac:dyDescent="0.25">
      <c r="A49" s="102"/>
      <c r="B49" s="79"/>
      <c r="C49" s="105"/>
      <c r="D49" s="7"/>
      <c r="E49" s="6" t="s">
        <v>28</v>
      </c>
      <c r="F49" s="105"/>
      <c r="G49" s="105"/>
      <c r="H49" s="105"/>
      <c r="I49" s="108"/>
      <c r="J49" s="108"/>
      <c r="K49" s="114"/>
    </row>
    <row r="50" spans="1:11" ht="39.75" customHeight="1" x14ac:dyDescent="0.25">
      <c r="A50" s="102"/>
      <c r="B50" s="79"/>
      <c r="C50" s="105"/>
      <c r="D50" s="7"/>
      <c r="E50" s="9" t="s">
        <v>33</v>
      </c>
      <c r="F50" s="105"/>
      <c r="G50" s="105"/>
      <c r="H50" s="105"/>
      <c r="I50" s="108"/>
      <c r="J50" s="108"/>
      <c r="K50" s="114"/>
    </row>
    <row r="51" spans="1:11" ht="27" customHeight="1" x14ac:dyDescent="0.25">
      <c r="A51" s="103"/>
      <c r="B51" s="79"/>
      <c r="C51" s="106"/>
      <c r="D51" s="8"/>
      <c r="E51" s="10">
        <v>1629.62</v>
      </c>
      <c r="F51" s="106"/>
      <c r="G51" s="106"/>
      <c r="H51" s="106"/>
      <c r="I51" s="109"/>
      <c r="J51" s="109"/>
      <c r="K51" s="115"/>
    </row>
    <row r="52" spans="1:11" ht="24" customHeight="1" x14ac:dyDescent="0.25">
      <c r="A52" s="116">
        <v>8</v>
      </c>
      <c r="B52" s="79"/>
      <c r="C52" s="156">
        <v>8729</v>
      </c>
      <c r="D52" s="11" t="s">
        <v>24</v>
      </c>
      <c r="E52" s="11" t="s">
        <v>45</v>
      </c>
      <c r="F52" s="81">
        <v>4</v>
      </c>
      <c r="G52" s="81">
        <v>1</v>
      </c>
      <c r="H52" s="81" t="s">
        <v>30</v>
      </c>
      <c r="I52" s="84">
        <v>6769.05</v>
      </c>
      <c r="J52" s="84">
        <f>I52*F52*G52</f>
        <v>27076.2</v>
      </c>
      <c r="K52" s="159">
        <f>J52*12</f>
        <v>324914.40000000002</v>
      </c>
    </row>
    <row r="53" spans="1:11" ht="22.5" customHeight="1" x14ac:dyDescent="0.25">
      <c r="A53" s="117"/>
      <c r="B53" s="79"/>
      <c r="C53" s="157"/>
      <c r="D53" s="12" t="s">
        <v>25</v>
      </c>
      <c r="E53" s="12" t="s">
        <v>46</v>
      </c>
      <c r="F53" s="82"/>
      <c r="G53" s="82"/>
      <c r="H53" s="82"/>
      <c r="I53" s="85"/>
      <c r="J53" s="85"/>
      <c r="K53" s="166"/>
    </row>
    <row r="54" spans="1:11" ht="27.75" customHeight="1" x14ac:dyDescent="0.25">
      <c r="A54" s="117"/>
      <c r="B54" s="79"/>
      <c r="C54" s="157"/>
      <c r="D54" s="13"/>
      <c r="E54" s="12" t="s">
        <v>28</v>
      </c>
      <c r="F54" s="82"/>
      <c r="G54" s="82"/>
      <c r="H54" s="82"/>
      <c r="I54" s="85"/>
      <c r="J54" s="85"/>
      <c r="K54" s="166"/>
    </row>
    <row r="55" spans="1:11" ht="41.25" customHeight="1" x14ac:dyDescent="0.25">
      <c r="A55" s="117"/>
      <c r="B55" s="79"/>
      <c r="C55" s="157"/>
      <c r="D55" s="13"/>
      <c r="E55" s="15" t="s">
        <v>33</v>
      </c>
      <c r="F55" s="82"/>
      <c r="G55" s="82"/>
      <c r="H55" s="82"/>
      <c r="I55" s="85"/>
      <c r="J55" s="85"/>
      <c r="K55" s="166"/>
    </row>
    <row r="56" spans="1:11" ht="23.25" customHeight="1" x14ac:dyDescent="0.25">
      <c r="A56" s="118"/>
      <c r="B56" s="79"/>
      <c r="C56" s="158"/>
      <c r="D56" s="14"/>
      <c r="E56" s="16">
        <v>2405.96</v>
      </c>
      <c r="F56" s="83"/>
      <c r="G56" s="83"/>
      <c r="H56" s="83"/>
      <c r="I56" s="86"/>
      <c r="J56" s="86"/>
      <c r="K56" s="167"/>
    </row>
    <row r="57" spans="1:11" ht="38.25" customHeight="1" x14ac:dyDescent="0.25">
      <c r="A57" s="101">
        <v>9</v>
      </c>
      <c r="B57" s="79"/>
      <c r="C57" s="104">
        <v>8729</v>
      </c>
      <c r="D57" s="5" t="s">
        <v>24</v>
      </c>
      <c r="E57" s="5" t="s">
        <v>47</v>
      </c>
      <c r="F57" s="104">
        <v>1</v>
      </c>
      <c r="G57" s="104">
        <v>1</v>
      </c>
      <c r="H57" s="104" t="s">
        <v>30</v>
      </c>
      <c r="I57" s="110">
        <v>7681.45</v>
      </c>
      <c r="J57" s="110">
        <f>I57*F57*G57</f>
        <v>7681.45</v>
      </c>
      <c r="K57" s="90">
        <f>J57*12</f>
        <v>92177.4</v>
      </c>
    </row>
    <row r="58" spans="1:11" ht="22.5" customHeight="1" x14ac:dyDescent="0.25">
      <c r="A58" s="102"/>
      <c r="B58" s="79"/>
      <c r="C58" s="105"/>
      <c r="D58" s="6" t="s">
        <v>25</v>
      </c>
      <c r="E58" s="6" t="s">
        <v>46</v>
      </c>
      <c r="F58" s="105"/>
      <c r="G58" s="105"/>
      <c r="H58" s="105"/>
      <c r="I58" s="111"/>
      <c r="J58" s="111"/>
      <c r="K58" s="91"/>
    </row>
    <row r="59" spans="1:11" ht="24" customHeight="1" x14ac:dyDescent="0.25">
      <c r="A59" s="102"/>
      <c r="B59" s="79"/>
      <c r="C59" s="105"/>
      <c r="D59" s="7"/>
      <c r="E59" s="6" t="s">
        <v>28</v>
      </c>
      <c r="F59" s="105"/>
      <c r="G59" s="105"/>
      <c r="H59" s="105"/>
      <c r="I59" s="111"/>
      <c r="J59" s="111"/>
      <c r="K59" s="91"/>
    </row>
    <row r="60" spans="1:11" ht="43.5" customHeight="1" x14ac:dyDescent="0.25">
      <c r="A60" s="102"/>
      <c r="B60" s="79"/>
      <c r="C60" s="105"/>
      <c r="D60" s="7"/>
      <c r="E60" s="9" t="s">
        <v>48</v>
      </c>
      <c r="F60" s="105"/>
      <c r="G60" s="105"/>
      <c r="H60" s="105"/>
      <c r="I60" s="111"/>
      <c r="J60" s="111"/>
      <c r="K60" s="91"/>
    </row>
    <row r="61" spans="1:11" ht="30" customHeight="1" x14ac:dyDescent="0.25">
      <c r="A61" s="102"/>
      <c r="B61" s="79"/>
      <c r="C61" s="105"/>
      <c r="D61" s="7"/>
      <c r="E61" s="9" t="s">
        <v>49</v>
      </c>
      <c r="F61" s="105"/>
      <c r="G61" s="105"/>
      <c r="H61" s="105"/>
      <c r="I61" s="111"/>
      <c r="J61" s="111"/>
      <c r="K61" s="91"/>
    </row>
    <row r="62" spans="1:11" x14ac:dyDescent="0.25">
      <c r="A62" s="103"/>
      <c r="B62" s="79"/>
      <c r="C62" s="106"/>
      <c r="D62" s="8"/>
      <c r="E62" s="18" t="s">
        <v>50</v>
      </c>
      <c r="F62" s="106"/>
      <c r="G62" s="106"/>
      <c r="H62" s="106"/>
      <c r="I62" s="112"/>
      <c r="J62" s="112"/>
      <c r="K62" s="92"/>
    </row>
    <row r="63" spans="1:11" ht="24" customHeight="1" x14ac:dyDescent="0.25">
      <c r="A63" s="116">
        <v>10</v>
      </c>
      <c r="B63" s="79"/>
      <c r="C63" s="156">
        <v>13447</v>
      </c>
      <c r="D63" s="11" t="s">
        <v>24</v>
      </c>
      <c r="E63" s="11" t="s">
        <v>51</v>
      </c>
      <c r="F63" s="81">
        <v>2</v>
      </c>
      <c r="G63" s="81">
        <v>1</v>
      </c>
      <c r="H63" s="81" t="s">
        <v>30</v>
      </c>
      <c r="I63" s="84">
        <v>6172.12</v>
      </c>
      <c r="J63" s="84">
        <f>I63*F63*G63</f>
        <v>12344.24</v>
      </c>
      <c r="K63" s="159">
        <f>J63*12</f>
        <v>148130.88</v>
      </c>
    </row>
    <row r="64" spans="1:11" ht="21.75" customHeight="1" x14ac:dyDescent="0.25">
      <c r="A64" s="117"/>
      <c r="B64" s="79"/>
      <c r="C64" s="157"/>
      <c r="D64" s="12" t="s">
        <v>25</v>
      </c>
      <c r="E64" s="12" t="s">
        <v>52</v>
      </c>
      <c r="F64" s="82"/>
      <c r="G64" s="82"/>
      <c r="H64" s="82"/>
      <c r="I64" s="85"/>
      <c r="J64" s="85"/>
      <c r="K64" s="166"/>
    </row>
    <row r="65" spans="1:11" ht="29.25" customHeight="1" x14ac:dyDescent="0.25">
      <c r="A65" s="117"/>
      <c r="B65" s="79"/>
      <c r="C65" s="157"/>
      <c r="D65" s="13"/>
      <c r="E65" s="12" t="s">
        <v>53</v>
      </c>
      <c r="F65" s="82"/>
      <c r="G65" s="82"/>
      <c r="H65" s="82"/>
      <c r="I65" s="85"/>
      <c r="J65" s="85"/>
      <c r="K65" s="166"/>
    </row>
    <row r="66" spans="1:11" ht="40.5" customHeight="1" x14ac:dyDescent="0.25">
      <c r="A66" s="117"/>
      <c r="B66" s="79"/>
      <c r="C66" s="157"/>
      <c r="D66" s="13"/>
      <c r="E66" s="15" t="s">
        <v>54</v>
      </c>
      <c r="F66" s="82"/>
      <c r="G66" s="82"/>
      <c r="H66" s="82"/>
      <c r="I66" s="85"/>
      <c r="J66" s="85"/>
      <c r="K66" s="166"/>
    </row>
    <row r="67" spans="1:11" ht="25.5" customHeight="1" x14ac:dyDescent="0.25">
      <c r="A67" s="118"/>
      <c r="B67" s="79"/>
      <c r="C67" s="158"/>
      <c r="D67" s="14"/>
      <c r="E67" s="16">
        <v>1735.62</v>
      </c>
      <c r="F67" s="83"/>
      <c r="G67" s="83"/>
      <c r="H67" s="83"/>
      <c r="I67" s="86"/>
      <c r="J67" s="86"/>
      <c r="K67" s="167"/>
    </row>
    <row r="68" spans="1:11" ht="29.25" customHeight="1" x14ac:dyDescent="0.25">
      <c r="A68" s="101">
        <v>11</v>
      </c>
      <c r="B68" s="79"/>
      <c r="C68" s="104">
        <v>14907</v>
      </c>
      <c r="D68" s="5" t="s">
        <v>24</v>
      </c>
      <c r="E68" s="5" t="s">
        <v>55</v>
      </c>
      <c r="F68" s="104">
        <v>2</v>
      </c>
      <c r="G68" s="104">
        <v>1</v>
      </c>
      <c r="H68" s="104" t="s">
        <v>30</v>
      </c>
      <c r="I68" s="107">
        <v>7111.84</v>
      </c>
      <c r="J68" s="107">
        <f>I68*F68*G68</f>
        <v>14223.68</v>
      </c>
      <c r="K68" s="113">
        <f>J68*12</f>
        <v>170684.16</v>
      </c>
    </row>
    <row r="69" spans="1:11" ht="21.75" customHeight="1" x14ac:dyDescent="0.25">
      <c r="A69" s="102"/>
      <c r="B69" s="79"/>
      <c r="C69" s="105"/>
      <c r="D69" s="6" t="s">
        <v>25</v>
      </c>
      <c r="E69" s="6" t="s">
        <v>56</v>
      </c>
      <c r="F69" s="105"/>
      <c r="G69" s="105"/>
      <c r="H69" s="105"/>
      <c r="I69" s="108"/>
      <c r="J69" s="108"/>
      <c r="K69" s="114"/>
    </row>
    <row r="70" spans="1:11" ht="30.75" customHeight="1" x14ac:dyDescent="0.25">
      <c r="A70" s="102"/>
      <c r="B70" s="79"/>
      <c r="C70" s="105"/>
      <c r="D70" s="7"/>
      <c r="E70" s="6" t="s">
        <v>28</v>
      </c>
      <c r="F70" s="105"/>
      <c r="G70" s="105"/>
      <c r="H70" s="105"/>
      <c r="I70" s="108"/>
      <c r="J70" s="108"/>
      <c r="K70" s="114"/>
    </row>
    <row r="71" spans="1:11" ht="42.75" customHeight="1" x14ac:dyDescent="0.25">
      <c r="A71" s="102"/>
      <c r="B71" s="79"/>
      <c r="C71" s="105"/>
      <c r="D71" s="7"/>
      <c r="E71" s="9" t="s">
        <v>33</v>
      </c>
      <c r="F71" s="105"/>
      <c r="G71" s="105"/>
      <c r="H71" s="105"/>
      <c r="I71" s="108"/>
      <c r="J71" s="108"/>
      <c r="K71" s="114"/>
    </row>
    <row r="72" spans="1:11" ht="26.25" customHeight="1" x14ac:dyDescent="0.25">
      <c r="A72" s="103"/>
      <c r="B72" s="79"/>
      <c r="C72" s="106"/>
      <c r="D72" s="8"/>
      <c r="E72" s="10">
        <v>2405.96</v>
      </c>
      <c r="F72" s="106"/>
      <c r="G72" s="106"/>
      <c r="H72" s="106"/>
      <c r="I72" s="109"/>
      <c r="J72" s="109"/>
      <c r="K72" s="115"/>
    </row>
    <row r="73" spans="1:11" ht="30" customHeight="1" x14ac:dyDescent="0.25">
      <c r="A73" s="116">
        <v>12</v>
      </c>
      <c r="B73" s="79"/>
      <c r="C73" s="156">
        <v>25623</v>
      </c>
      <c r="D73" s="11" t="s">
        <v>24</v>
      </c>
      <c r="E73" s="11" t="s">
        <v>57</v>
      </c>
      <c r="F73" s="81">
        <v>1</v>
      </c>
      <c r="G73" s="81">
        <v>1</v>
      </c>
      <c r="H73" s="81" t="s">
        <v>30</v>
      </c>
      <c r="I73" s="84" t="s">
        <v>59</v>
      </c>
      <c r="J73" s="84">
        <v>11140.26</v>
      </c>
      <c r="K73" s="159">
        <f>J73*12</f>
        <v>133683.12</v>
      </c>
    </row>
    <row r="74" spans="1:11" ht="15.75" customHeight="1" x14ac:dyDescent="0.25">
      <c r="A74" s="117"/>
      <c r="B74" s="79"/>
      <c r="C74" s="157"/>
      <c r="D74" s="12" t="s">
        <v>25</v>
      </c>
      <c r="E74" s="12" t="s">
        <v>58</v>
      </c>
      <c r="F74" s="82"/>
      <c r="G74" s="82"/>
      <c r="H74" s="82"/>
      <c r="I74" s="85"/>
      <c r="J74" s="85"/>
      <c r="K74" s="166"/>
    </row>
    <row r="75" spans="1:11" ht="27" customHeight="1" x14ac:dyDescent="0.25">
      <c r="A75" s="117"/>
      <c r="B75" s="79"/>
      <c r="C75" s="157"/>
      <c r="D75" s="13"/>
      <c r="E75" s="12" t="s">
        <v>28</v>
      </c>
      <c r="F75" s="82"/>
      <c r="G75" s="82"/>
      <c r="H75" s="82"/>
      <c r="I75" s="85"/>
      <c r="J75" s="85"/>
      <c r="K75" s="166"/>
    </row>
    <row r="76" spans="1:11" ht="46.5" customHeight="1" x14ac:dyDescent="0.25">
      <c r="A76" s="117"/>
      <c r="B76" s="79"/>
      <c r="C76" s="157"/>
      <c r="D76" s="13"/>
      <c r="E76" s="15" t="s">
        <v>33</v>
      </c>
      <c r="F76" s="82"/>
      <c r="G76" s="82"/>
      <c r="H76" s="82"/>
      <c r="I76" s="85"/>
      <c r="J76" s="85"/>
      <c r="K76" s="166"/>
    </row>
    <row r="77" spans="1:11" ht="27" customHeight="1" x14ac:dyDescent="0.25">
      <c r="A77" s="118"/>
      <c r="B77" s="79"/>
      <c r="C77" s="158"/>
      <c r="D77" s="14"/>
      <c r="E77" s="16">
        <v>4019.36</v>
      </c>
      <c r="F77" s="83"/>
      <c r="G77" s="83"/>
      <c r="H77" s="83"/>
      <c r="I77" s="86"/>
      <c r="J77" s="86"/>
      <c r="K77" s="167"/>
    </row>
    <row r="78" spans="1:11" ht="29.25" customHeight="1" x14ac:dyDescent="0.25">
      <c r="A78" s="101">
        <v>13</v>
      </c>
      <c r="B78" s="79"/>
      <c r="C78" s="104">
        <v>5380</v>
      </c>
      <c r="D78" s="5" t="s">
        <v>24</v>
      </c>
      <c r="E78" s="5" t="s">
        <v>60</v>
      </c>
      <c r="F78" s="104">
        <v>1</v>
      </c>
      <c r="G78" s="104">
        <v>1</v>
      </c>
      <c r="H78" s="104" t="s">
        <v>30</v>
      </c>
      <c r="I78" s="107">
        <v>25737.81</v>
      </c>
      <c r="J78" s="107">
        <f>I78*F78*G78</f>
        <v>25737.81</v>
      </c>
      <c r="K78" s="113">
        <f>J78*12</f>
        <v>308853.72000000003</v>
      </c>
    </row>
    <row r="79" spans="1:11" ht="23.25" customHeight="1" x14ac:dyDescent="0.25">
      <c r="A79" s="102"/>
      <c r="B79" s="79"/>
      <c r="C79" s="105"/>
      <c r="D79" s="6" t="s">
        <v>25</v>
      </c>
      <c r="E79" s="6" t="s">
        <v>61</v>
      </c>
      <c r="F79" s="105"/>
      <c r="G79" s="105"/>
      <c r="H79" s="105"/>
      <c r="I79" s="108"/>
      <c r="J79" s="108"/>
      <c r="K79" s="114"/>
    </row>
    <row r="80" spans="1:11" ht="25.5" customHeight="1" x14ac:dyDescent="0.25">
      <c r="A80" s="102"/>
      <c r="B80" s="79"/>
      <c r="C80" s="105"/>
      <c r="D80" s="7"/>
      <c r="E80" s="6" t="s">
        <v>28</v>
      </c>
      <c r="F80" s="105"/>
      <c r="G80" s="105"/>
      <c r="H80" s="105"/>
      <c r="I80" s="108"/>
      <c r="J80" s="108"/>
      <c r="K80" s="114"/>
    </row>
    <row r="81" spans="1:11" ht="40.5" customHeight="1" x14ac:dyDescent="0.25">
      <c r="A81" s="102"/>
      <c r="B81" s="79"/>
      <c r="C81" s="105"/>
      <c r="D81" s="7"/>
      <c r="E81" s="9" t="s">
        <v>62</v>
      </c>
      <c r="F81" s="105"/>
      <c r="G81" s="105"/>
      <c r="H81" s="105"/>
      <c r="I81" s="108"/>
      <c r="J81" s="108"/>
      <c r="K81" s="114"/>
    </row>
    <row r="82" spans="1:11" ht="25.5" customHeight="1" x14ac:dyDescent="0.25">
      <c r="A82" s="103"/>
      <c r="B82" s="79"/>
      <c r="C82" s="105"/>
      <c r="D82" s="8"/>
      <c r="E82" s="10">
        <v>11202.84</v>
      </c>
      <c r="F82" s="106"/>
      <c r="G82" s="106"/>
      <c r="H82" s="106"/>
      <c r="I82" s="109"/>
      <c r="J82" s="109"/>
      <c r="K82" s="115"/>
    </row>
    <row r="83" spans="1:11" ht="29.25" customHeight="1" x14ac:dyDescent="0.25">
      <c r="A83" s="116">
        <v>14</v>
      </c>
      <c r="B83" s="79"/>
      <c r="C83" s="105"/>
      <c r="D83" s="11" t="s">
        <v>24</v>
      </c>
      <c r="E83" s="11" t="s">
        <v>63</v>
      </c>
      <c r="F83" s="81">
        <v>10</v>
      </c>
      <c r="G83" s="81">
        <v>1</v>
      </c>
      <c r="H83" s="81" t="s">
        <v>30</v>
      </c>
      <c r="I83" s="84">
        <v>17879.05</v>
      </c>
      <c r="J83" s="153">
        <f>I83*F83*G83</f>
        <v>178790.5</v>
      </c>
      <c r="K83" s="87">
        <f>J83*12</f>
        <v>2145486</v>
      </c>
    </row>
    <row r="84" spans="1:11" ht="24" customHeight="1" x14ac:dyDescent="0.25">
      <c r="A84" s="117"/>
      <c r="B84" s="79"/>
      <c r="C84" s="105"/>
      <c r="D84" s="12" t="s">
        <v>25</v>
      </c>
      <c r="E84" s="12" t="s">
        <v>64</v>
      </c>
      <c r="F84" s="82"/>
      <c r="G84" s="82"/>
      <c r="H84" s="82"/>
      <c r="I84" s="85"/>
      <c r="J84" s="154"/>
      <c r="K84" s="88"/>
    </row>
    <row r="85" spans="1:11" ht="27.75" customHeight="1" x14ac:dyDescent="0.25">
      <c r="A85" s="117"/>
      <c r="B85" s="79"/>
      <c r="C85" s="105"/>
      <c r="D85" s="13"/>
      <c r="E85" s="12" t="s">
        <v>65</v>
      </c>
      <c r="F85" s="82"/>
      <c r="G85" s="82"/>
      <c r="H85" s="82"/>
      <c r="I85" s="85"/>
      <c r="J85" s="154"/>
      <c r="K85" s="88"/>
    </row>
    <row r="86" spans="1:11" ht="33" customHeight="1" x14ac:dyDescent="0.25">
      <c r="A86" s="117"/>
      <c r="B86" s="79"/>
      <c r="C86" s="105"/>
      <c r="D86" s="13"/>
      <c r="E86" s="15" t="s">
        <v>66</v>
      </c>
      <c r="F86" s="82"/>
      <c r="G86" s="82"/>
      <c r="H86" s="82"/>
      <c r="I86" s="85"/>
      <c r="J86" s="154"/>
      <c r="K86" s="88"/>
    </row>
    <row r="87" spans="1:11" ht="25.5" customHeight="1" x14ac:dyDescent="0.25">
      <c r="A87" s="118"/>
      <c r="B87" s="79"/>
      <c r="C87" s="105"/>
      <c r="D87" s="14"/>
      <c r="E87" s="16">
        <v>5648.08</v>
      </c>
      <c r="F87" s="83"/>
      <c r="G87" s="83"/>
      <c r="H87" s="83"/>
      <c r="I87" s="86"/>
      <c r="J87" s="155"/>
      <c r="K87" s="89"/>
    </row>
    <row r="88" spans="1:11" ht="26.25" customHeight="1" x14ac:dyDescent="0.25">
      <c r="A88" s="101">
        <v>15</v>
      </c>
      <c r="B88" s="79"/>
      <c r="C88" s="105"/>
      <c r="D88" s="5" t="s">
        <v>24</v>
      </c>
      <c r="E88" s="5" t="s">
        <v>67</v>
      </c>
      <c r="F88" s="104">
        <v>13</v>
      </c>
      <c r="G88" s="104">
        <v>1</v>
      </c>
      <c r="H88" s="104" t="s">
        <v>30</v>
      </c>
      <c r="I88" s="107">
        <v>18518.61</v>
      </c>
      <c r="J88" s="110">
        <f>I88*F88*G88</f>
        <v>240741.93</v>
      </c>
      <c r="K88" s="90">
        <f>J88*12</f>
        <v>2888903.16</v>
      </c>
    </row>
    <row r="89" spans="1:11" ht="18" customHeight="1" x14ac:dyDescent="0.25">
      <c r="A89" s="102"/>
      <c r="B89" s="79"/>
      <c r="C89" s="105"/>
      <c r="D89" s="6" t="s">
        <v>25</v>
      </c>
      <c r="E89" s="6" t="s">
        <v>68</v>
      </c>
      <c r="F89" s="105"/>
      <c r="G89" s="105"/>
      <c r="H89" s="105"/>
      <c r="I89" s="108"/>
      <c r="J89" s="111"/>
      <c r="K89" s="91"/>
    </row>
    <row r="90" spans="1:11" ht="26.25" customHeight="1" x14ac:dyDescent="0.25">
      <c r="A90" s="102"/>
      <c r="B90" s="79"/>
      <c r="C90" s="105"/>
      <c r="D90" s="7"/>
      <c r="E90" s="6" t="s">
        <v>69</v>
      </c>
      <c r="F90" s="105"/>
      <c r="G90" s="105"/>
      <c r="H90" s="105"/>
      <c r="I90" s="108"/>
      <c r="J90" s="111"/>
      <c r="K90" s="91"/>
    </row>
    <row r="91" spans="1:11" ht="54" customHeight="1" x14ac:dyDescent="0.25">
      <c r="A91" s="102"/>
      <c r="B91" s="79"/>
      <c r="C91" s="105"/>
      <c r="D91" s="7"/>
      <c r="E91" s="9" t="s">
        <v>70</v>
      </c>
      <c r="F91" s="105"/>
      <c r="G91" s="105"/>
      <c r="H91" s="105"/>
      <c r="I91" s="108"/>
      <c r="J91" s="111"/>
      <c r="K91" s="91"/>
    </row>
    <row r="92" spans="1:11" ht="25.5" customHeight="1" x14ac:dyDescent="0.25">
      <c r="A92" s="103"/>
      <c r="B92" s="79"/>
      <c r="C92" s="105"/>
      <c r="D92" s="8"/>
      <c r="E92" s="18" t="s">
        <v>71</v>
      </c>
      <c r="F92" s="106"/>
      <c r="G92" s="106"/>
      <c r="H92" s="106"/>
      <c r="I92" s="109"/>
      <c r="J92" s="112"/>
      <c r="K92" s="92"/>
    </row>
    <row r="93" spans="1:11" ht="26.25" customHeight="1" x14ac:dyDescent="0.25">
      <c r="A93" s="116">
        <v>16</v>
      </c>
      <c r="B93" s="79"/>
      <c r="C93" s="105"/>
      <c r="D93" s="11" t="s">
        <v>24</v>
      </c>
      <c r="E93" s="11" t="s">
        <v>72</v>
      </c>
      <c r="F93" s="81">
        <v>2</v>
      </c>
      <c r="G93" s="81">
        <v>1</v>
      </c>
      <c r="H93" s="81" t="s">
        <v>30</v>
      </c>
      <c r="I93" s="84">
        <v>17718.12</v>
      </c>
      <c r="J93" s="153">
        <f>I93*F93*G93</f>
        <v>35436.239999999998</v>
      </c>
      <c r="K93" s="87">
        <f>J93*12</f>
        <v>425234.88</v>
      </c>
    </row>
    <row r="94" spans="1:11" ht="19.5" customHeight="1" x14ac:dyDescent="0.25">
      <c r="A94" s="117"/>
      <c r="B94" s="79"/>
      <c r="C94" s="105"/>
      <c r="D94" s="12" t="s">
        <v>25</v>
      </c>
      <c r="E94" s="12" t="s">
        <v>73</v>
      </c>
      <c r="F94" s="82"/>
      <c r="G94" s="82"/>
      <c r="H94" s="82"/>
      <c r="I94" s="85"/>
      <c r="J94" s="154"/>
      <c r="K94" s="88"/>
    </row>
    <row r="95" spans="1:11" ht="27" customHeight="1" x14ac:dyDescent="0.25">
      <c r="A95" s="117"/>
      <c r="B95" s="79"/>
      <c r="C95" s="105"/>
      <c r="D95" s="13"/>
      <c r="E95" s="12" t="s">
        <v>28</v>
      </c>
      <c r="F95" s="82"/>
      <c r="G95" s="82"/>
      <c r="H95" s="82"/>
      <c r="I95" s="85"/>
      <c r="J95" s="154"/>
      <c r="K95" s="88"/>
    </row>
    <row r="96" spans="1:11" ht="31.5" customHeight="1" x14ac:dyDescent="0.25">
      <c r="A96" s="117"/>
      <c r="B96" s="79"/>
      <c r="C96" s="105"/>
      <c r="D96" s="13"/>
      <c r="E96" s="15" t="s">
        <v>74</v>
      </c>
      <c r="F96" s="82"/>
      <c r="G96" s="82"/>
      <c r="H96" s="82"/>
      <c r="I96" s="85"/>
      <c r="J96" s="154"/>
      <c r="K96" s="88"/>
    </row>
    <row r="97" spans="1:11" ht="20.25" customHeight="1" x14ac:dyDescent="0.25">
      <c r="A97" s="117"/>
      <c r="B97" s="79"/>
      <c r="C97" s="105"/>
      <c r="D97" s="13"/>
      <c r="E97" s="15" t="s">
        <v>49</v>
      </c>
      <c r="F97" s="82"/>
      <c r="G97" s="82"/>
      <c r="H97" s="82"/>
      <c r="I97" s="85"/>
      <c r="J97" s="154"/>
      <c r="K97" s="88"/>
    </row>
    <row r="98" spans="1:11" x14ac:dyDescent="0.25">
      <c r="A98" s="118"/>
      <c r="B98" s="79"/>
      <c r="C98" s="105"/>
      <c r="D98" s="14"/>
      <c r="E98" s="4" t="s">
        <v>50</v>
      </c>
      <c r="F98" s="83"/>
      <c r="G98" s="83"/>
      <c r="H98" s="83"/>
      <c r="I98" s="86"/>
      <c r="J98" s="155"/>
      <c r="K98" s="89"/>
    </row>
    <row r="99" spans="1:11" ht="29.25" customHeight="1" x14ac:dyDescent="0.25">
      <c r="A99" s="101">
        <v>17</v>
      </c>
      <c r="B99" s="79"/>
      <c r="C99" s="105"/>
      <c r="D99" s="5" t="s">
        <v>24</v>
      </c>
      <c r="E99" s="5" t="s">
        <v>75</v>
      </c>
      <c r="F99" s="104">
        <v>2</v>
      </c>
      <c r="G99" s="104">
        <v>1</v>
      </c>
      <c r="H99" s="104" t="s">
        <v>30</v>
      </c>
      <c r="I99" s="110">
        <v>18582.34</v>
      </c>
      <c r="J99" s="110">
        <f>I99*F99*G99</f>
        <v>37164.68</v>
      </c>
      <c r="K99" s="90">
        <f>J99*12</f>
        <v>445976.16000000003</v>
      </c>
    </row>
    <row r="100" spans="1:11" ht="23.25" customHeight="1" x14ac:dyDescent="0.25">
      <c r="A100" s="102"/>
      <c r="B100" s="79"/>
      <c r="C100" s="105"/>
      <c r="D100" s="6" t="s">
        <v>25</v>
      </c>
      <c r="E100" s="6" t="s">
        <v>76</v>
      </c>
      <c r="F100" s="105"/>
      <c r="G100" s="105"/>
      <c r="H100" s="105"/>
      <c r="I100" s="111"/>
      <c r="J100" s="111"/>
      <c r="K100" s="91"/>
    </row>
    <row r="101" spans="1:11" ht="27" customHeight="1" x14ac:dyDescent="0.25">
      <c r="A101" s="102"/>
      <c r="B101" s="79"/>
      <c r="C101" s="105"/>
      <c r="D101" s="7"/>
      <c r="E101" s="6" t="s">
        <v>28</v>
      </c>
      <c r="F101" s="105"/>
      <c r="G101" s="105"/>
      <c r="H101" s="105"/>
      <c r="I101" s="111"/>
      <c r="J101" s="111"/>
      <c r="K101" s="91"/>
    </row>
    <row r="102" spans="1:11" ht="36.75" customHeight="1" x14ac:dyDescent="0.25">
      <c r="A102" s="102"/>
      <c r="B102" s="79"/>
      <c r="C102" s="105"/>
      <c r="D102" s="7"/>
      <c r="E102" s="9" t="s">
        <v>74</v>
      </c>
      <c r="F102" s="105"/>
      <c r="G102" s="105"/>
      <c r="H102" s="105"/>
      <c r="I102" s="111"/>
      <c r="J102" s="111"/>
      <c r="K102" s="91"/>
    </row>
    <row r="103" spans="1:11" ht="25.5" customHeight="1" x14ac:dyDescent="0.25">
      <c r="A103" s="102"/>
      <c r="B103" s="79"/>
      <c r="C103" s="105"/>
      <c r="D103" s="7"/>
      <c r="E103" s="9" t="s">
        <v>77</v>
      </c>
      <c r="F103" s="105"/>
      <c r="G103" s="105"/>
      <c r="H103" s="105"/>
      <c r="I103" s="111"/>
      <c r="J103" s="111"/>
      <c r="K103" s="91"/>
    </row>
    <row r="104" spans="1:11" x14ac:dyDescent="0.25">
      <c r="A104" s="103"/>
      <c r="B104" s="79"/>
      <c r="C104" s="105"/>
      <c r="D104" s="8"/>
      <c r="E104" s="18" t="s">
        <v>78</v>
      </c>
      <c r="F104" s="106"/>
      <c r="G104" s="106"/>
      <c r="H104" s="106"/>
      <c r="I104" s="112"/>
      <c r="J104" s="112"/>
      <c r="K104" s="92"/>
    </row>
    <row r="105" spans="1:11" ht="31.5" customHeight="1" x14ac:dyDescent="0.25">
      <c r="A105" s="116">
        <v>18</v>
      </c>
      <c r="B105" s="79"/>
      <c r="C105" s="105"/>
      <c r="D105" s="11" t="s">
        <v>24</v>
      </c>
      <c r="E105" s="11" t="s">
        <v>79</v>
      </c>
      <c r="F105" s="81">
        <v>1</v>
      </c>
      <c r="G105" s="81">
        <v>1</v>
      </c>
      <c r="H105" s="81" t="s">
        <v>30</v>
      </c>
      <c r="I105" s="153">
        <v>12377.04</v>
      </c>
      <c r="J105" s="153">
        <f>I105*F105*G105</f>
        <v>12377.04</v>
      </c>
      <c r="K105" s="170">
        <f>J105*12</f>
        <v>148524.48000000001</v>
      </c>
    </row>
    <row r="106" spans="1:11" ht="21.75" customHeight="1" x14ac:dyDescent="0.25">
      <c r="A106" s="117"/>
      <c r="B106" s="79"/>
      <c r="C106" s="105"/>
      <c r="D106" s="12" t="s">
        <v>25</v>
      </c>
      <c r="E106" s="12" t="s">
        <v>80</v>
      </c>
      <c r="F106" s="82"/>
      <c r="G106" s="82"/>
      <c r="H106" s="82"/>
      <c r="I106" s="154"/>
      <c r="J106" s="154"/>
      <c r="K106" s="171"/>
    </row>
    <row r="107" spans="1:11" ht="26.25" customHeight="1" x14ac:dyDescent="0.25">
      <c r="A107" s="117"/>
      <c r="B107" s="79"/>
      <c r="C107" s="105"/>
      <c r="D107" s="13"/>
      <c r="E107" s="12" t="s">
        <v>28</v>
      </c>
      <c r="F107" s="82"/>
      <c r="G107" s="82"/>
      <c r="H107" s="82"/>
      <c r="I107" s="154"/>
      <c r="J107" s="154"/>
      <c r="K107" s="171"/>
    </row>
    <row r="108" spans="1:11" ht="34.5" customHeight="1" x14ac:dyDescent="0.25">
      <c r="A108" s="117"/>
      <c r="B108" s="79"/>
      <c r="C108" s="105"/>
      <c r="D108" s="13"/>
      <c r="E108" s="15" t="s">
        <v>81</v>
      </c>
      <c r="F108" s="82"/>
      <c r="G108" s="82"/>
      <c r="H108" s="82"/>
      <c r="I108" s="154"/>
      <c r="J108" s="154"/>
      <c r="K108" s="171"/>
    </row>
    <row r="109" spans="1:11" ht="22.5" customHeight="1" x14ac:dyDescent="0.25">
      <c r="A109" s="117"/>
      <c r="B109" s="79"/>
      <c r="C109" s="105"/>
      <c r="D109" s="13"/>
      <c r="E109" s="15" t="s">
        <v>49</v>
      </c>
      <c r="F109" s="82"/>
      <c r="G109" s="82"/>
      <c r="H109" s="82"/>
      <c r="I109" s="154"/>
      <c r="J109" s="154"/>
      <c r="K109" s="171"/>
    </row>
    <row r="110" spans="1:11" x14ac:dyDescent="0.25">
      <c r="A110" s="118"/>
      <c r="B110" s="79"/>
      <c r="C110" s="105"/>
      <c r="D110" s="14"/>
      <c r="E110" s="4" t="s">
        <v>82</v>
      </c>
      <c r="F110" s="83"/>
      <c r="G110" s="83"/>
      <c r="H110" s="83"/>
      <c r="I110" s="155"/>
      <c r="J110" s="155"/>
      <c r="K110" s="172"/>
    </row>
    <row r="111" spans="1:11" ht="25.5" customHeight="1" x14ac:dyDescent="0.25">
      <c r="A111" s="101">
        <v>19</v>
      </c>
      <c r="B111" s="79"/>
      <c r="C111" s="105"/>
      <c r="D111" s="5" t="s">
        <v>24</v>
      </c>
      <c r="E111" s="5" t="s">
        <v>83</v>
      </c>
      <c r="F111" s="104">
        <v>3</v>
      </c>
      <c r="G111" s="104">
        <v>1</v>
      </c>
      <c r="H111" s="104" t="s">
        <v>30</v>
      </c>
      <c r="I111" s="107">
        <v>12002.55</v>
      </c>
      <c r="J111" s="107">
        <f>I111*F111*G111</f>
        <v>36007.649999999994</v>
      </c>
      <c r="K111" s="113">
        <f>J111*12</f>
        <v>432091.79999999993</v>
      </c>
    </row>
    <row r="112" spans="1:11" ht="23.25" customHeight="1" x14ac:dyDescent="0.25">
      <c r="A112" s="102"/>
      <c r="B112" s="79"/>
      <c r="C112" s="105"/>
      <c r="D112" s="6" t="s">
        <v>25</v>
      </c>
      <c r="E112" s="6" t="s">
        <v>84</v>
      </c>
      <c r="F112" s="105"/>
      <c r="G112" s="105"/>
      <c r="H112" s="105"/>
      <c r="I112" s="108"/>
      <c r="J112" s="162"/>
      <c r="K112" s="164"/>
    </row>
    <row r="113" spans="1:11" ht="27.75" customHeight="1" x14ac:dyDescent="0.25">
      <c r="A113" s="102"/>
      <c r="B113" s="79"/>
      <c r="C113" s="105"/>
      <c r="D113" s="7"/>
      <c r="E113" s="6" t="s">
        <v>28</v>
      </c>
      <c r="F113" s="105"/>
      <c r="G113" s="105"/>
      <c r="H113" s="105"/>
      <c r="I113" s="108"/>
      <c r="J113" s="162"/>
      <c r="K113" s="164"/>
    </row>
    <row r="114" spans="1:11" ht="41.25" customHeight="1" x14ac:dyDescent="0.25">
      <c r="A114" s="102"/>
      <c r="B114" s="79"/>
      <c r="C114" s="105"/>
      <c r="D114" s="7"/>
      <c r="E114" s="9" t="s">
        <v>85</v>
      </c>
      <c r="F114" s="105"/>
      <c r="G114" s="105"/>
      <c r="H114" s="105"/>
      <c r="I114" s="108"/>
      <c r="J114" s="162"/>
      <c r="K114" s="164"/>
    </row>
    <row r="115" spans="1:11" ht="22.5" customHeight="1" x14ac:dyDescent="0.25">
      <c r="A115" s="102"/>
      <c r="B115" s="79"/>
      <c r="C115" s="105"/>
      <c r="D115" s="7"/>
      <c r="E115" s="9" t="s">
        <v>49</v>
      </c>
      <c r="F115" s="105"/>
      <c r="G115" s="105"/>
      <c r="H115" s="105"/>
      <c r="I115" s="108"/>
      <c r="J115" s="162"/>
      <c r="K115" s="164"/>
    </row>
    <row r="116" spans="1:11" x14ac:dyDescent="0.25">
      <c r="A116" s="103"/>
      <c r="B116" s="79"/>
      <c r="C116" s="105"/>
      <c r="D116" s="8"/>
      <c r="E116" s="18" t="s">
        <v>82</v>
      </c>
      <c r="F116" s="106"/>
      <c r="G116" s="106"/>
      <c r="H116" s="106"/>
      <c r="I116" s="109"/>
      <c r="J116" s="163"/>
      <c r="K116" s="165"/>
    </row>
    <row r="117" spans="1:11" ht="36.75" customHeight="1" x14ac:dyDescent="0.25">
      <c r="A117" s="116">
        <v>20</v>
      </c>
      <c r="B117" s="79"/>
      <c r="C117" s="105"/>
      <c r="D117" s="11" t="s">
        <v>24</v>
      </c>
      <c r="E117" s="11" t="s">
        <v>86</v>
      </c>
      <c r="F117" s="81">
        <v>2</v>
      </c>
      <c r="G117" s="81">
        <v>1</v>
      </c>
      <c r="H117" s="81" t="s">
        <v>30</v>
      </c>
      <c r="I117" s="153">
        <v>10132.18</v>
      </c>
      <c r="J117" s="153">
        <f>I117*F117*G117</f>
        <v>20264.36</v>
      </c>
      <c r="K117" s="87">
        <f>J117*12</f>
        <v>243172.32</v>
      </c>
    </row>
    <row r="118" spans="1:11" ht="20.25" customHeight="1" x14ac:dyDescent="0.25">
      <c r="A118" s="117"/>
      <c r="B118" s="79"/>
      <c r="C118" s="105"/>
      <c r="D118" s="12" t="s">
        <v>25</v>
      </c>
      <c r="E118" s="12" t="s">
        <v>76</v>
      </c>
      <c r="F118" s="82"/>
      <c r="G118" s="82"/>
      <c r="H118" s="82"/>
      <c r="I118" s="154"/>
      <c r="J118" s="148"/>
      <c r="K118" s="160"/>
    </row>
    <row r="119" spans="1:11" ht="25.5" customHeight="1" x14ac:dyDescent="0.25">
      <c r="A119" s="117"/>
      <c r="B119" s="79"/>
      <c r="C119" s="105"/>
      <c r="D119" s="13"/>
      <c r="E119" s="12" t="s">
        <v>65</v>
      </c>
      <c r="F119" s="82"/>
      <c r="G119" s="82"/>
      <c r="H119" s="82"/>
      <c r="I119" s="154"/>
      <c r="J119" s="148"/>
      <c r="K119" s="160"/>
    </row>
    <row r="120" spans="1:11" ht="31.5" customHeight="1" x14ac:dyDescent="0.25">
      <c r="A120" s="117"/>
      <c r="B120" s="79"/>
      <c r="C120" s="105"/>
      <c r="D120" s="13"/>
      <c r="E120" s="15" t="s">
        <v>87</v>
      </c>
      <c r="F120" s="82"/>
      <c r="G120" s="82"/>
      <c r="H120" s="82"/>
      <c r="I120" s="154"/>
      <c r="J120" s="148"/>
      <c r="K120" s="160"/>
    </row>
    <row r="121" spans="1:11" ht="19.5" customHeight="1" x14ac:dyDescent="0.25">
      <c r="A121" s="117"/>
      <c r="B121" s="79"/>
      <c r="C121" s="105"/>
      <c r="D121" s="13"/>
      <c r="E121" s="15" t="s">
        <v>49</v>
      </c>
      <c r="F121" s="82"/>
      <c r="G121" s="82"/>
      <c r="H121" s="82"/>
      <c r="I121" s="154"/>
      <c r="J121" s="148"/>
      <c r="K121" s="160"/>
    </row>
    <row r="122" spans="1:11" x14ac:dyDescent="0.25">
      <c r="A122" s="118"/>
      <c r="B122" s="79"/>
      <c r="C122" s="105"/>
      <c r="D122" s="14"/>
      <c r="E122" s="4" t="s">
        <v>82</v>
      </c>
      <c r="F122" s="83"/>
      <c r="G122" s="83"/>
      <c r="H122" s="83"/>
      <c r="I122" s="155"/>
      <c r="J122" s="96"/>
      <c r="K122" s="161"/>
    </row>
    <row r="123" spans="1:11" ht="39.75" customHeight="1" x14ac:dyDescent="0.25">
      <c r="A123" s="101">
        <v>21</v>
      </c>
      <c r="B123" s="79"/>
      <c r="C123" s="105"/>
      <c r="D123" s="5" t="s">
        <v>24</v>
      </c>
      <c r="E123" s="5" t="s">
        <v>88</v>
      </c>
      <c r="F123" s="104">
        <v>8</v>
      </c>
      <c r="G123" s="104">
        <v>1</v>
      </c>
      <c r="H123" s="104" t="s">
        <v>30</v>
      </c>
      <c r="I123" s="107">
        <v>13526.8</v>
      </c>
      <c r="J123" s="110">
        <f>I123*F123*G123</f>
        <v>108214.39999999999</v>
      </c>
      <c r="K123" s="90">
        <f>J123*12</f>
        <v>1298572.7999999998</v>
      </c>
    </row>
    <row r="124" spans="1:11" ht="22.5" customHeight="1" x14ac:dyDescent="0.25">
      <c r="A124" s="102"/>
      <c r="B124" s="79"/>
      <c r="C124" s="105"/>
      <c r="D124" s="6" t="s">
        <v>25</v>
      </c>
      <c r="E124" s="6" t="s">
        <v>76</v>
      </c>
      <c r="F124" s="105"/>
      <c r="G124" s="105"/>
      <c r="H124" s="105"/>
      <c r="I124" s="108"/>
      <c r="J124" s="111"/>
      <c r="K124" s="91"/>
    </row>
    <row r="125" spans="1:11" ht="21.75" customHeight="1" x14ac:dyDescent="0.25">
      <c r="A125" s="102"/>
      <c r="B125" s="79"/>
      <c r="C125" s="105"/>
      <c r="D125" s="7"/>
      <c r="E125" s="6" t="s">
        <v>28</v>
      </c>
      <c r="F125" s="105"/>
      <c r="G125" s="105"/>
      <c r="H125" s="105"/>
      <c r="I125" s="108"/>
      <c r="J125" s="111"/>
      <c r="K125" s="91"/>
    </row>
    <row r="126" spans="1:11" ht="34.5" customHeight="1" x14ac:dyDescent="0.25">
      <c r="A126" s="102"/>
      <c r="B126" s="79"/>
      <c r="C126" s="105"/>
      <c r="D126" s="7"/>
      <c r="E126" s="9" t="s">
        <v>89</v>
      </c>
      <c r="F126" s="105"/>
      <c r="G126" s="105"/>
      <c r="H126" s="105"/>
      <c r="I126" s="108"/>
      <c r="J126" s="111"/>
      <c r="K126" s="91"/>
    </row>
    <row r="127" spans="1:11" x14ac:dyDescent="0.25">
      <c r="A127" s="103"/>
      <c r="B127" s="79"/>
      <c r="C127" s="105"/>
      <c r="D127" s="8"/>
      <c r="E127" s="18" t="s">
        <v>82</v>
      </c>
      <c r="F127" s="106"/>
      <c r="G127" s="106"/>
      <c r="H127" s="106"/>
      <c r="I127" s="109"/>
      <c r="J127" s="112"/>
      <c r="K127" s="92"/>
    </row>
    <row r="128" spans="1:11" ht="31.5" customHeight="1" x14ac:dyDescent="0.25">
      <c r="A128" s="116">
        <v>22</v>
      </c>
      <c r="B128" s="79"/>
      <c r="C128" s="105"/>
      <c r="D128" s="11" t="s">
        <v>24</v>
      </c>
      <c r="E128" s="11" t="s">
        <v>90</v>
      </c>
      <c r="F128" s="81">
        <v>40</v>
      </c>
      <c r="G128" s="81">
        <v>1</v>
      </c>
      <c r="H128" s="81" t="s">
        <v>30</v>
      </c>
      <c r="I128" s="84">
        <v>8812.9699999999993</v>
      </c>
      <c r="J128" s="153">
        <f>I128*F128*G128</f>
        <v>352518.8</v>
      </c>
      <c r="K128" s="87">
        <f>J128*12</f>
        <v>4230225.5999999996</v>
      </c>
    </row>
    <row r="129" spans="1:11" ht="18.75" customHeight="1" x14ac:dyDescent="0.25">
      <c r="A129" s="117"/>
      <c r="B129" s="79"/>
      <c r="C129" s="105"/>
      <c r="D129" s="12" t="s">
        <v>25</v>
      </c>
      <c r="E129" s="12" t="s">
        <v>91</v>
      </c>
      <c r="F129" s="82"/>
      <c r="G129" s="82"/>
      <c r="H129" s="82"/>
      <c r="I129" s="85"/>
      <c r="J129" s="154"/>
      <c r="K129" s="88"/>
    </row>
    <row r="130" spans="1:11" ht="18.75" customHeight="1" x14ac:dyDescent="0.25">
      <c r="A130" s="117"/>
      <c r="B130" s="79"/>
      <c r="C130" s="105"/>
      <c r="D130" s="13"/>
      <c r="E130" s="12" t="s">
        <v>28</v>
      </c>
      <c r="F130" s="82"/>
      <c r="G130" s="82"/>
      <c r="H130" s="82"/>
      <c r="I130" s="85"/>
      <c r="J130" s="154"/>
      <c r="K130" s="88"/>
    </row>
    <row r="131" spans="1:11" ht="35.25" customHeight="1" x14ac:dyDescent="0.25">
      <c r="A131" s="117"/>
      <c r="B131" s="79"/>
      <c r="C131" s="105"/>
      <c r="D131" s="13"/>
      <c r="E131" s="15" t="s">
        <v>92</v>
      </c>
      <c r="F131" s="82"/>
      <c r="G131" s="82"/>
      <c r="H131" s="82"/>
      <c r="I131" s="85"/>
      <c r="J131" s="154"/>
      <c r="K131" s="88"/>
    </row>
    <row r="132" spans="1:11" ht="22.5" customHeight="1" x14ac:dyDescent="0.25">
      <c r="A132" s="117"/>
      <c r="B132" s="79"/>
      <c r="C132" s="105"/>
      <c r="D132" s="13"/>
      <c r="E132" s="15" t="s">
        <v>49</v>
      </c>
      <c r="F132" s="82"/>
      <c r="G132" s="82"/>
      <c r="H132" s="82"/>
      <c r="I132" s="85"/>
      <c r="J132" s="154"/>
      <c r="K132" s="88"/>
    </row>
    <row r="133" spans="1:11" x14ac:dyDescent="0.25">
      <c r="A133" s="118"/>
      <c r="B133" s="79"/>
      <c r="C133" s="105"/>
      <c r="D133" s="14"/>
      <c r="E133" s="4" t="s">
        <v>78</v>
      </c>
      <c r="F133" s="83"/>
      <c r="G133" s="83"/>
      <c r="H133" s="83"/>
      <c r="I133" s="86"/>
      <c r="J133" s="155"/>
      <c r="K133" s="89"/>
    </row>
    <row r="134" spans="1:11" ht="34.5" customHeight="1" x14ac:dyDescent="0.25">
      <c r="A134" s="101">
        <v>23</v>
      </c>
      <c r="B134" s="79"/>
      <c r="C134" s="105"/>
      <c r="D134" s="5" t="s">
        <v>24</v>
      </c>
      <c r="E134" s="5" t="s">
        <v>93</v>
      </c>
      <c r="F134" s="104">
        <v>3</v>
      </c>
      <c r="G134" s="104">
        <v>1</v>
      </c>
      <c r="H134" s="104" t="s">
        <v>30</v>
      </c>
      <c r="I134" s="107">
        <v>9278.84</v>
      </c>
      <c r="J134" s="107">
        <f>I134*F134*G134</f>
        <v>27836.52</v>
      </c>
      <c r="K134" s="113">
        <f>J134*12</f>
        <v>334038.24</v>
      </c>
    </row>
    <row r="135" spans="1:11" ht="21" customHeight="1" x14ac:dyDescent="0.25">
      <c r="A135" s="102"/>
      <c r="B135" s="79"/>
      <c r="C135" s="105"/>
      <c r="D135" s="6" t="s">
        <v>25</v>
      </c>
      <c r="E135" s="6" t="s">
        <v>94</v>
      </c>
      <c r="F135" s="105"/>
      <c r="G135" s="105"/>
      <c r="H135" s="105"/>
      <c r="I135" s="108"/>
      <c r="J135" s="162"/>
      <c r="K135" s="164"/>
    </row>
    <row r="136" spans="1:11" ht="21" customHeight="1" x14ac:dyDescent="0.25">
      <c r="A136" s="102"/>
      <c r="B136" s="79"/>
      <c r="C136" s="105"/>
      <c r="D136" s="7"/>
      <c r="E136" s="6" t="s">
        <v>28</v>
      </c>
      <c r="F136" s="105"/>
      <c r="G136" s="105"/>
      <c r="H136" s="105"/>
      <c r="I136" s="108"/>
      <c r="J136" s="162"/>
      <c r="K136" s="164"/>
    </row>
    <row r="137" spans="1:11" ht="44.25" customHeight="1" x14ac:dyDescent="0.25">
      <c r="A137" s="102"/>
      <c r="B137" s="79"/>
      <c r="C137" s="105"/>
      <c r="D137" s="7"/>
      <c r="E137" s="9" t="s">
        <v>95</v>
      </c>
      <c r="F137" s="105"/>
      <c r="G137" s="105"/>
      <c r="H137" s="105"/>
      <c r="I137" s="108"/>
      <c r="J137" s="162"/>
      <c r="K137" s="164"/>
    </row>
    <row r="138" spans="1:11" ht="24.75" customHeight="1" x14ac:dyDescent="0.25">
      <c r="A138" s="102"/>
      <c r="B138" s="79"/>
      <c r="C138" s="105"/>
      <c r="D138" s="7"/>
      <c r="E138" s="9" t="s">
        <v>49</v>
      </c>
      <c r="F138" s="105"/>
      <c r="G138" s="105"/>
      <c r="H138" s="105"/>
      <c r="I138" s="108"/>
      <c r="J138" s="162"/>
      <c r="K138" s="164"/>
    </row>
    <row r="139" spans="1:11" ht="24.75" customHeight="1" x14ac:dyDescent="0.25">
      <c r="A139" s="103"/>
      <c r="B139" s="79"/>
      <c r="C139" s="105"/>
      <c r="D139" s="8"/>
      <c r="E139" s="18" t="s">
        <v>78</v>
      </c>
      <c r="F139" s="106"/>
      <c r="G139" s="106"/>
      <c r="H139" s="106"/>
      <c r="I139" s="109"/>
      <c r="J139" s="163"/>
      <c r="K139" s="165"/>
    </row>
    <row r="140" spans="1:11" ht="35.25" customHeight="1" x14ac:dyDescent="0.25">
      <c r="A140" s="116">
        <v>24</v>
      </c>
      <c r="B140" s="79"/>
      <c r="C140" s="105"/>
      <c r="D140" s="11" t="s">
        <v>24</v>
      </c>
      <c r="E140" s="11" t="s">
        <v>96</v>
      </c>
      <c r="F140" s="81">
        <v>5</v>
      </c>
      <c r="G140" s="81">
        <v>1</v>
      </c>
      <c r="H140" s="81" t="s">
        <v>30</v>
      </c>
      <c r="I140" s="153">
        <v>14276.96</v>
      </c>
      <c r="J140" s="153">
        <f>I140*F140*G140</f>
        <v>71384.799999999988</v>
      </c>
      <c r="K140" s="87">
        <f>J140*12</f>
        <v>856617.59999999986</v>
      </c>
    </row>
    <row r="141" spans="1:11" ht="19.5" customHeight="1" x14ac:dyDescent="0.25">
      <c r="A141" s="117"/>
      <c r="B141" s="79"/>
      <c r="C141" s="105"/>
      <c r="D141" s="12" t="s">
        <v>25</v>
      </c>
      <c r="E141" s="12" t="s">
        <v>97</v>
      </c>
      <c r="F141" s="82"/>
      <c r="G141" s="82"/>
      <c r="H141" s="82"/>
      <c r="I141" s="154"/>
      <c r="J141" s="154"/>
      <c r="K141" s="88"/>
    </row>
    <row r="142" spans="1:11" x14ac:dyDescent="0.25">
      <c r="A142" s="117"/>
      <c r="B142" s="79"/>
      <c r="C142" s="105"/>
      <c r="D142" s="13"/>
      <c r="E142" s="12" t="s">
        <v>28</v>
      </c>
      <c r="F142" s="82"/>
      <c r="G142" s="82"/>
      <c r="H142" s="82"/>
      <c r="I142" s="154"/>
      <c r="J142" s="154"/>
      <c r="K142" s="88"/>
    </row>
    <row r="143" spans="1:11" ht="36.75" customHeight="1" x14ac:dyDescent="0.25">
      <c r="A143" s="117"/>
      <c r="B143" s="79"/>
      <c r="C143" s="105"/>
      <c r="D143" s="13"/>
      <c r="E143" s="15" t="s">
        <v>98</v>
      </c>
      <c r="F143" s="82"/>
      <c r="G143" s="82"/>
      <c r="H143" s="82"/>
      <c r="I143" s="154"/>
      <c r="J143" s="154"/>
      <c r="K143" s="88"/>
    </row>
    <row r="144" spans="1:11" ht="22.5" customHeight="1" x14ac:dyDescent="0.25">
      <c r="A144" s="117"/>
      <c r="B144" s="79"/>
      <c r="C144" s="105"/>
      <c r="D144" s="13"/>
      <c r="E144" s="15" t="s">
        <v>49</v>
      </c>
      <c r="F144" s="82"/>
      <c r="G144" s="82"/>
      <c r="H144" s="82"/>
      <c r="I144" s="154"/>
      <c r="J144" s="154"/>
      <c r="K144" s="88"/>
    </row>
    <row r="145" spans="1:11" x14ac:dyDescent="0.25">
      <c r="A145" s="118"/>
      <c r="B145" s="79"/>
      <c r="C145" s="105"/>
      <c r="D145" s="14"/>
      <c r="E145" s="4" t="s">
        <v>78</v>
      </c>
      <c r="F145" s="83"/>
      <c r="G145" s="83"/>
      <c r="H145" s="83"/>
      <c r="I145" s="155"/>
      <c r="J145" s="155"/>
      <c r="K145" s="89"/>
    </row>
    <row r="146" spans="1:11" x14ac:dyDescent="0.25">
      <c r="A146" s="101">
        <v>25</v>
      </c>
      <c r="B146" s="79"/>
      <c r="C146" s="105"/>
      <c r="D146" s="5" t="s">
        <v>24</v>
      </c>
      <c r="E146" s="5" t="s">
        <v>99</v>
      </c>
      <c r="F146" s="104">
        <v>1</v>
      </c>
      <c r="G146" s="104">
        <v>1</v>
      </c>
      <c r="H146" s="104" t="s">
        <v>30</v>
      </c>
      <c r="I146" s="107">
        <v>9149.93</v>
      </c>
      <c r="J146" s="107">
        <f>I146*F146*G146</f>
        <v>9149.93</v>
      </c>
      <c r="K146" s="113">
        <f>J146*12</f>
        <v>109799.16</v>
      </c>
    </row>
    <row r="147" spans="1:11" x14ac:dyDescent="0.25">
      <c r="A147" s="102"/>
      <c r="B147" s="79"/>
      <c r="C147" s="105"/>
      <c r="D147" s="6" t="s">
        <v>25</v>
      </c>
      <c r="E147" s="6" t="s">
        <v>100</v>
      </c>
      <c r="F147" s="105"/>
      <c r="G147" s="105"/>
      <c r="H147" s="105"/>
      <c r="I147" s="108"/>
      <c r="J147" s="162"/>
      <c r="K147" s="164"/>
    </row>
    <row r="148" spans="1:11" ht="27" customHeight="1" x14ac:dyDescent="0.25">
      <c r="A148" s="102"/>
      <c r="B148" s="79"/>
      <c r="C148" s="105"/>
      <c r="D148" s="7"/>
      <c r="E148" s="6" t="s">
        <v>28</v>
      </c>
      <c r="F148" s="105"/>
      <c r="G148" s="105"/>
      <c r="H148" s="105"/>
      <c r="I148" s="108"/>
      <c r="J148" s="162"/>
      <c r="K148" s="164"/>
    </row>
    <row r="149" spans="1:11" ht="43.5" customHeight="1" x14ac:dyDescent="0.25">
      <c r="A149" s="102"/>
      <c r="B149" s="79"/>
      <c r="C149" s="105"/>
      <c r="D149" s="7"/>
      <c r="E149" s="9" t="s">
        <v>101</v>
      </c>
      <c r="F149" s="105"/>
      <c r="G149" s="105"/>
      <c r="H149" s="105"/>
      <c r="I149" s="108"/>
      <c r="J149" s="162"/>
      <c r="K149" s="164"/>
    </row>
    <row r="150" spans="1:11" x14ac:dyDescent="0.25">
      <c r="A150" s="103"/>
      <c r="B150" s="79"/>
      <c r="C150" s="105"/>
      <c r="D150" s="8"/>
      <c r="E150" s="18" t="s">
        <v>78</v>
      </c>
      <c r="F150" s="106"/>
      <c r="G150" s="106"/>
      <c r="H150" s="106"/>
      <c r="I150" s="109"/>
      <c r="J150" s="163"/>
      <c r="K150" s="165"/>
    </row>
    <row r="151" spans="1:11" ht="29.25" customHeight="1" x14ac:dyDescent="0.25">
      <c r="A151" s="116">
        <v>26</v>
      </c>
      <c r="B151" s="79"/>
      <c r="C151" s="105"/>
      <c r="D151" s="11" t="s">
        <v>24</v>
      </c>
      <c r="E151" s="11" t="s">
        <v>102</v>
      </c>
      <c r="F151" s="81">
        <v>4</v>
      </c>
      <c r="G151" s="81">
        <v>1</v>
      </c>
      <c r="H151" s="81" t="s">
        <v>30</v>
      </c>
      <c r="I151" s="84">
        <v>6116.91</v>
      </c>
      <c r="J151" s="84">
        <f>I151*F151*G151</f>
        <v>24467.64</v>
      </c>
      <c r="K151" s="159">
        <f>J151*12</f>
        <v>293611.68</v>
      </c>
    </row>
    <row r="152" spans="1:11" ht="18.75" customHeight="1" x14ac:dyDescent="0.25">
      <c r="A152" s="117"/>
      <c r="B152" s="79"/>
      <c r="C152" s="105"/>
      <c r="D152" s="12" t="s">
        <v>25</v>
      </c>
      <c r="E152" s="12" t="s">
        <v>103</v>
      </c>
      <c r="F152" s="82"/>
      <c r="G152" s="82"/>
      <c r="H152" s="82"/>
      <c r="I152" s="85"/>
      <c r="J152" s="148"/>
      <c r="K152" s="160"/>
    </row>
    <row r="153" spans="1:11" ht="30.75" customHeight="1" x14ac:dyDescent="0.25">
      <c r="A153" s="117"/>
      <c r="B153" s="79"/>
      <c r="C153" s="105"/>
      <c r="D153" s="13"/>
      <c r="E153" s="12" t="s">
        <v>28</v>
      </c>
      <c r="F153" s="82"/>
      <c r="G153" s="82"/>
      <c r="H153" s="82"/>
      <c r="I153" s="85"/>
      <c r="J153" s="148"/>
      <c r="K153" s="160"/>
    </row>
    <row r="154" spans="1:11" ht="39.75" customHeight="1" x14ac:dyDescent="0.25">
      <c r="A154" s="117"/>
      <c r="B154" s="79"/>
      <c r="C154" s="105"/>
      <c r="D154" s="13"/>
      <c r="E154" s="15" t="s">
        <v>104</v>
      </c>
      <c r="F154" s="82"/>
      <c r="G154" s="82"/>
      <c r="H154" s="82"/>
      <c r="I154" s="85"/>
      <c r="J154" s="148"/>
      <c r="K154" s="160"/>
    </row>
    <row r="155" spans="1:11" ht="31.5" customHeight="1" x14ac:dyDescent="0.25">
      <c r="A155" s="117"/>
      <c r="B155" s="79"/>
      <c r="C155" s="105"/>
      <c r="D155" s="13"/>
      <c r="E155" s="15" t="s">
        <v>49</v>
      </c>
      <c r="F155" s="82"/>
      <c r="G155" s="82"/>
      <c r="H155" s="82"/>
      <c r="I155" s="85"/>
      <c r="J155" s="148"/>
      <c r="K155" s="160"/>
    </row>
    <row r="156" spans="1:11" x14ac:dyDescent="0.25">
      <c r="A156" s="118"/>
      <c r="B156" s="79"/>
      <c r="C156" s="105"/>
      <c r="D156" s="14"/>
      <c r="E156" s="4" t="s">
        <v>78</v>
      </c>
      <c r="F156" s="83"/>
      <c r="G156" s="83"/>
      <c r="H156" s="83"/>
      <c r="I156" s="86"/>
      <c r="J156" s="96"/>
      <c r="K156" s="161"/>
    </row>
    <row r="157" spans="1:11" ht="35.25" customHeight="1" x14ac:dyDescent="0.25">
      <c r="A157" s="101">
        <v>27</v>
      </c>
      <c r="B157" s="79"/>
      <c r="C157" s="105"/>
      <c r="D157" s="5" t="s">
        <v>24</v>
      </c>
      <c r="E157" s="5" t="s">
        <v>105</v>
      </c>
      <c r="F157" s="104">
        <v>1</v>
      </c>
      <c r="G157" s="104">
        <v>1</v>
      </c>
      <c r="H157" s="104" t="s">
        <v>30</v>
      </c>
      <c r="I157" s="107">
        <v>11142.53</v>
      </c>
      <c r="J157" s="107">
        <f>I157*F157*G157</f>
        <v>11142.53</v>
      </c>
      <c r="K157" s="113">
        <f>J157*12</f>
        <v>133710.36000000002</v>
      </c>
    </row>
    <row r="158" spans="1:11" x14ac:dyDescent="0.25">
      <c r="A158" s="102"/>
      <c r="B158" s="79"/>
      <c r="C158" s="105"/>
      <c r="D158" s="6" t="s">
        <v>25</v>
      </c>
      <c r="E158" s="6" t="s">
        <v>106</v>
      </c>
      <c r="F158" s="105"/>
      <c r="G158" s="105"/>
      <c r="H158" s="105"/>
      <c r="I158" s="108"/>
      <c r="J158" s="162"/>
      <c r="K158" s="164"/>
    </row>
    <row r="159" spans="1:11" ht="27.75" customHeight="1" x14ac:dyDescent="0.25">
      <c r="A159" s="102"/>
      <c r="B159" s="79"/>
      <c r="C159" s="105"/>
      <c r="D159" s="7"/>
      <c r="E159" s="6" t="s">
        <v>28</v>
      </c>
      <c r="F159" s="105"/>
      <c r="G159" s="105"/>
      <c r="H159" s="105"/>
      <c r="I159" s="108"/>
      <c r="J159" s="162"/>
      <c r="K159" s="164"/>
    </row>
    <row r="160" spans="1:11" ht="42.75" customHeight="1" x14ac:dyDescent="0.25">
      <c r="A160" s="102"/>
      <c r="B160" s="79"/>
      <c r="C160" s="105"/>
      <c r="D160" s="7"/>
      <c r="E160" s="9" t="s">
        <v>107</v>
      </c>
      <c r="F160" s="105"/>
      <c r="G160" s="105"/>
      <c r="H160" s="105"/>
      <c r="I160" s="108"/>
      <c r="J160" s="162"/>
      <c r="K160" s="164"/>
    </row>
    <row r="161" spans="1:11" ht="30.75" customHeight="1" x14ac:dyDescent="0.25">
      <c r="A161" s="102"/>
      <c r="B161" s="79"/>
      <c r="C161" s="105"/>
      <c r="D161" s="7"/>
      <c r="E161" s="9" t="s">
        <v>49</v>
      </c>
      <c r="F161" s="105"/>
      <c r="G161" s="105"/>
      <c r="H161" s="105"/>
      <c r="I161" s="108"/>
      <c r="J161" s="162"/>
      <c r="K161" s="164"/>
    </row>
    <row r="162" spans="1:11" x14ac:dyDescent="0.25">
      <c r="A162" s="103"/>
      <c r="B162" s="79"/>
      <c r="C162" s="106"/>
      <c r="D162" s="8"/>
      <c r="E162" s="18" t="s">
        <v>78</v>
      </c>
      <c r="F162" s="106"/>
      <c r="G162" s="106"/>
      <c r="H162" s="106"/>
      <c r="I162" s="109"/>
      <c r="J162" s="163"/>
      <c r="K162" s="165"/>
    </row>
    <row r="163" spans="1:11" ht="22.5" customHeight="1" x14ac:dyDescent="0.25">
      <c r="A163" s="116">
        <v>28</v>
      </c>
      <c r="B163" s="79"/>
      <c r="C163" s="156">
        <v>20966</v>
      </c>
      <c r="D163" s="11" t="s">
        <v>24</v>
      </c>
      <c r="E163" s="11" t="s">
        <v>109</v>
      </c>
      <c r="F163" s="81">
        <v>1</v>
      </c>
      <c r="G163" s="81">
        <v>1</v>
      </c>
      <c r="H163" s="81">
        <v>5</v>
      </c>
      <c r="I163" s="84">
        <v>306.23</v>
      </c>
      <c r="J163" s="84">
        <f>I163*F163*G163*H163</f>
        <v>1531.15</v>
      </c>
      <c r="K163" s="159">
        <f>J163*12</f>
        <v>18373.800000000003</v>
      </c>
    </row>
    <row r="164" spans="1:11" ht="31.5" customHeight="1" x14ac:dyDescent="0.25">
      <c r="A164" s="117"/>
      <c r="B164" s="79"/>
      <c r="C164" s="157"/>
      <c r="D164" s="15" t="s">
        <v>108</v>
      </c>
      <c r="E164" s="12" t="s">
        <v>110</v>
      </c>
      <c r="F164" s="82"/>
      <c r="G164" s="82"/>
      <c r="H164" s="82"/>
      <c r="I164" s="85"/>
      <c r="J164" s="148"/>
      <c r="K164" s="160"/>
    </row>
    <row r="165" spans="1:11" x14ac:dyDescent="0.25">
      <c r="A165" s="117"/>
      <c r="B165" s="79"/>
      <c r="C165" s="157"/>
      <c r="D165" s="13"/>
      <c r="E165" s="12" t="s">
        <v>111</v>
      </c>
      <c r="F165" s="82"/>
      <c r="G165" s="82"/>
      <c r="H165" s="82"/>
      <c r="I165" s="85"/>
      <c r="J165" s="148"/>
      <c r="K165" s="160"/>
    </row>
    <row r="166" spans="1:11" ht="37.5" customHeight="1" x14ac:dyDescent="0.25">
      <c r="A166" s="117"/>
      <c r="B166" s="79"/>
      <c r="C166" s="157"/>
      <c r="D166" s="13"/>
      <c r="E166" s="15" t="s">
        <v>112</v>
      </c>
      <c r="F166" s="82"/>
      <c r="G166" s="82"/>
      <c r="H166" s="82"/>
      <c r="I166" s="85"/>
      <c r="J166" s="148"/>
      <c r="K166" s="160"/>
    </row>
    <row r="167" spans="1:11" ht="29.25" customHeight="1" x14ac:dyDescent="0.25">
      <c r="A167" s="118"/>
      <c r="B167" s="79"/>
      <c r="C167" s="158"/>
      <c r="D167" s="14"/>
      <c r="E167" s="16">
        <v>1605.61</v>
      </c>
      <c r="F167" s="83"/>
      <c r="G167" s="83"/>
      <c r="H167" s="83"/>
      <c r="I167" s="86"/>
      <c r="J167" s="96"/>
      <c r="K167" s="161"/>
    </row>
    <row r="168" spans="1:11" ht="27.75" customHeight="1" x14ac:dyDescent="0.25">
      <c r="A168" s="101">
        <v>29</v>
      </c>
      <c r="B168" s="79"/>
      <c r="C168" s="104">
        <v>15890</v>
      </c>
      <c r="D168" s="5" t="s">
        <v>24</v>
      </c>
      <c r="E168" s="5" t="s">
        <v>113</v>
      </c>
      <c r="F168" s="104">
        <v>3</v>
      </c>
      <c r="G168" s="104">
        <v>1</v>
      </c>
      <c r="H168" s="104">
        <v>5</v>
      </c>
      <c r="I168" s="107">
        <v>257.29000000000002</v>
      </c>
      <c r="J168" s="107">
        <f>I168*F168*G168*H168</f>
        <v>3859.3500000000004</v>
      </c>
      <c r="K168" s="113">
        <f>J168*12</f>
        <v>46312.200000000004</v>
      </c>
    </row>
    <row r="169" spans="1:11" ht="36.75" customHeight="1" x14ac:dyDescent="0.25">
      <c r="A169" s="102"/>
      <c r="B169" s="79"/>
      <c r="C169" s="105"/>
      <c r="D169" s="9" t="s">
        <v>108</v>
      </c>
      <c r="E169" s="6" t="s">
        <v>114</v>
      </c>
      <c r="F169" s="105"/>
      <c r="G169" s="105"/>
      <c r="H169" s="105"/>
      <c r="I169" s="108"/>
      <c r="J169" s="162"/>
      <c r="K169" s="164"/>
    </row>
    <row r="170" spans="1:11" ht="26.25" customHeight="1" x14ac:dyDescent="0.25">
      <c r="A170" s="102"/>
      <c r="B170" s="79"/>
      <c r="C170" s="105"/>
      <c r="D170" s="7"/>
      <c r="E170" s="6" t="s">
        <v>111</v>
      </c>
      <c r="F170" s="105"/>
      <c r="G170" s="105"/>
      <c r="H170" s="105"/>
      <c r="I170" s="108"/>
      <c r="J170" s="162"/>
      <c r="K170" s="164"/>
    </row>
    <row r="171" spans="1:11" ht="36.75" customHeight="1" x14ac:dyDescent="0.25">
      <c r="A171" s="102"/>
      <c r="B171" s="79"/>
      <c r="C171" s="105"/>
      <c r="D171" s="7"/>
      <c r="E171" s="9" t="s">
        <v>33</v>
      </c>
      <c r="F171" s="105"/>
      <c r="G171" s="105"/>
      <c r="H171" s="105"/>
      <c r="I171" s="108"/>
      <c r="J171" s="162"/>
      <c r="K171" s="164"/>
    </row>
    <row r="172" spans="1:11" ht="29.25" customHeight="1" x14ac:dyDescent="0.25">
      <c r="A172" s="103"/>
      <c r="B172" s="79"/>
      <c r="C172" s="106"/>
      <c r="D172" s="8"/>
      <c r="E172" s="10">
        <v>1629.62</v>
      </c>
      <c r="F172" s="106"/>
      <c r="G172" s="106"/>
      <c r="H172" s="106"/>
      <c r="I172" s="109"/>
      <c r="J172" s="163"/>
      <c r="K172" s="165"/>
    </row>
    <row r="173" spans="1:11" ht="33.75" customHeight="1" x14ac:dyDescent="0.25">
      <c r="A173" s="116">
        <v>30</v>
      </c>
      <c r="B173" s="79"/>
      <c r="C173" s="156">
        <v>15008</v>
      </c>
      <c r="D173" s="11" t="s">
        <v>24</v>
      </c>
      <c r="E173" s="11" t="s">
        <v>115</v>
      </c>
      <c r="F173" s="81">
        <v>2</v>
      </c>
      <c r="G173" s="81">
        <v>1</v>
      </c>
      <c r="H173" s="81">
        <v>5</v>
      </c>
      <c r="I173" s="84">
        <v>565.9</v>
      </c>
      <c r="J173" s="153">
        <f>I173*F173*G173*H173</f>
        <v>5659</v>
      </c>
      <c r="K173" s="87">
        <f>J173*12</f>
        <v>67908</v>
      </c>
    </row>
    <row r="174" spans="1:11" ht="26.25" customHeight="1" x14ac:dyDescent="0.25">
      <c r="A174" s="117"/>
      <c r="B174" s="79"/>
      <c r="C174" s="157"/>
      <c r="D174" s="15" t="s">
        <v>108</v>
      </c>
      <c r="E174" s="12" t="s">
        <v>111</v>
      </c>
      <c r="F174" s="82"/>
      <c r="G174" s="82"/>
      <c r="H174" s="82"/>
      <c r="I174" s="85"/>
      <c r="J174" s="154"/>
      <c r="K174" s="88"/>
    </row>
    <row r="175" spans="1:11" x14ac:dyDescent="0.25">
      <c r="A175" s="117"/>
      <c r="B175" s="79"/>
      <c r="C175" s="157"/>
      <c r="D175" s="13"/>
      <c r="E175" s="12" t="s">
        <v>116</v>
      </c>
      <c r="F175" s="82"/>
      <c r="G175" s="82"/>
      <c r="H175" s="82"/>
      <c r="I175" s="85"/>
      <c r="J175" s="154"/>
      <c r="K175" s="88"/>
    </row>
    <row r="176" spans="1:11" ht="55.5" customHeight="1" x14ac:dyDescent="0.25">
      <c r="A176" s="117"/>
      <c r="B176" s="79"/>
      <c r="C176" s="157"/>
      <c r="D176" s="13"/>
      <c r="E176" s="15" t="s">
        <v>38</v>
      </c>
      <c r="F176" s="82"/>
      <c r="G176" s="82"/>
      <c r="H176" s="82"/>
      <c r="I176" s="85"/>
      <c r="J176" s="154"/>
      <c r="K176" s="88"/>
    </row>
    <row r="177" spans="1:11" ht="27" customHeight="1" x14ac:dyDescent="0.25">
      <c r="A177" s="118"/>
      <c r="B177" s="79"/>
      <c r="C177" s="157"/>
      <c r="D177" s="14"/>
      <c r="E177" s="16">
        <v>3300.94</v>
      </c>
      <c r="F177" s="83"/>
      <c r="G177" s="83"/>
      <c r="H177" s="83"/>
      <c r="I177" s="86"/>
      <c r="J177" s="155"/>
      <c r="K177" s="89"/>
    </row>
    <row r="178" spans="1:11" ht="38.25" customHeight="1" x14ac:dyDescent="0.25">
      <c r="A178" s="101">
        <v>31</v>
      </c>
      <c r="B178" s="79"/>
      <c r="C178" s="157"/>
      <c r="D178" s="5" t="s">
        <v>24</v>
      </c>
      <c r="E178" s="5" t="s">
        <v>117</v>
      </c>
      <c r="F178" s="104">
        <v>3</v>
      </c>
      <c r="G178" s="104">
        <v>1</v>
      </c>
      <c r="H178" s="104">
        <v>7</v>
      </c>
      <c r="I178" s="107">
        <v>756.32</v>
      </c>
      <c r="J178" s="110">
        <f>I178*F178*G178*H178</f>
        <v>15882.720000000001</v>
      </c>
      <c r="K178" s="90">
        <f>J178*12</f>
        <v>190592.64000000001</v>
      </c>
    </row>
    <row r="179" spans="1:11" ht="29.25" customHeight="1" x14ac:dyDescent="0.25">
      <c r="A179" s="102"/>
      <c r="B179" s="79"/>
      <c r="C179" s="157"/>
      <c r="D179" s="9" t="s">
        <v>108</v>
      </c>
      <c r="E179" s="6" t="s">
        <v>111</v>
      </c>
      <c r="F179" s="105"/>
      <c r="G179" s="105"/>
      <c r="H179" s="105"/>
      <c r="I179" s="108"/>
      <c r="J179" s="111"/>
      <c r="K179" s="91"/>
    </row>
    <row r="180" spans="1:11" x14ac:dyDescent="0.25">
      <c r="A180" s="102"/>
      <c r="B180" s="79"/>
      <c r="C180" s="157"/>
      <c r="D180" s="7"/>
      <c r="E180" s="6" t="s">
        <v>116</v>
      </c>
      <c r="F180" s="105"/>
      <c r="G180" s="105"/>
      <c r="H180" s="105"/>
      <c r="I180" s="108"/>
      <c r="J180" s="111"/>
      <c r="K180" s="91"/>
    </row>
    <row r="181" spans="1:11" ht="54.75" customHeight="1" x14ac:dyDescent="0.25">
      <c r="A181" s="102"/>
      <c r="B181" s="79"/>
      <c r="C181" s="157"/>
      <c r="D181" s="7"/>
      <c r="E181" s="9" t="s">
        <v>38</v>
      </c>
      <c r="F181" s="105"/>
      <c r="G181" s="105"/>
      <c r="H181" s="105"/>
      <c r="I181" s="108"/>
      <c r="J181" s="111"/>
      <c r="K181" s="91"/>
    </row>
    <row r="182" spans="1:11" ht="28.5" customHeight="1" x14ac:dyDescent="0.25">
      <c r="A182" s="103"/>
      <c r="B182" s="79"/>
      <c r="C182" s="158"/>
      <c r="D182" s="8"/>
      <c r="E182" s="18" t="s">
        <v>118</v>
      </c>
      <c r="F182" s="106"/>
      <c r="G182" s="106"/>
      <c r="H182" s="106"/>
      <c r="I182" s="109"/>
      <c r="J182" s="112"/>
      <c r="K182" s="92"/>
    </row>
    <row r="183" spans="1:11" x14ac:dyDescent="0.25">
      <c r="A183" s="116">
        <v>32</v>
      </c>
      <c r="B183" s="79"/>
      <c r="C183" s="156">
        <v>5436</v>
      </c>
      <c r="D183" s="11" t="s">
        <v>24</v>
      </c>
      <c r="E183" s="11" t="s">
        <v>119</v>
      </c>
      <c r="F183" s="81">
        <v>1</v>
      </c>
      <c r="G183" s="81">
        <v>1</v>
      </c>
      <c r="H183" s="81">
        <v>5</v>
      </c>
      <c r="I183" s="84">
        <v>389.71</v>
      </c>
      <c r="J183" s="153">
        <f>I183*F183*G183*H183</f>
        <v>1948.55</v>
      </c>
      <c r="K183" s="87">
        <f>J183*12</f>
        <v>23382.6</v>
      </c>
    </row>
    <row r="184" spans="1:11" ht="38.25" customHeight="1" x14ac:dyDescent="0.25">
      <c r="A184" s="117"/>
      <c r="B184" s="79"/>
      <c r="C184" s="157"/>
      <c r="D184" s="15" t="s">
        <v>108</v>
      </c>
      <c r="E184" s="12" t="s">
        <v>120</v>
      </c>
      <c r="F184" s="82"/>
      <c r="G184" s="82"/>
      <c r="H184" s="82"/>
      <c r="I184" s="85"/>
      <c r="J184" s="154"/>
      <c r="K184" s="88"/>
    </row>
    <row r="185" spans="1:11" ht="21" customHeight="1" x14ac:dyDescent="0.25">
      <c r="A185" s="117"/>
      <c r="B185" s="79"/>
      <c r="C185" s="157"/>
      <c r="D185" s="13"/>
      <c r="E185" s="12" t="s">
        <v>121</v>
      </c>
      <c r="F185" s="82"/>
      <c r="G185" s="82"/>
      <c r="H185" s="82"/>
      <c r="I185" s="85"/>
      <c r="J185" s="154"/>
      <c r="K185" s="88"/>
    </row>
    <row r="186" spans="1:11" ht="37.5" customHeight="1" x14ac:dyDescent="0.25">
      <c r="A186" s="117"/>
      <c r="B186" s="79"/>
      <c r="C186" s="157"/>
      <c r="D186" s="13"/>
      <c r="E186" s="15" t="s">
        <v>33</v>
      </c>
      <c r="F186" s="82"/>
      <c r="G186" s="82"/>
      <c r="H186" s="82"/>
      <c r="I186" s="85"/>
      <c r="J186" s="154"/>
      <c r="K186" s="88"/>
    </row>
    <row r="187" spans="1:11" ht="30" customHeight="1" x14ac:dyDescent="0.25">
      <c r="A187" s="118"/>
      <c r="B187" s="79"/>
      <c r="C187" s="158"/>
      <c r="D187" s="14"/>
      <c r="E187" s="16">
        <v>1745.9</v>
      </c>
      <c r="F187" s="83"/>
      <c r="G187" s="83"/>
      <c r="H187" s="83"/>
      <c r="I187" s="86"/>
      <c r="J187" s="155"/>
      <c r="K187" s="89"/>
    </row>
    <row r="188" spans="1:11" ht="26.25" customHeight="1" x14ac:dyDescent="0.25">
      <c r="A188" s="101">
        <v>33</v>
      </c>
      <c r="B188" s="79"/>
      <c r="C188" s="104">
        <v>5380</v>
      </c>
      <c r="D188" s="5" t="s">
        <v>24</v>
      </c>
      <c r="E188" s="5" t="s">
        <v>122</v>
      </c>
      <c r="F188" s="104">
        <v>1</v>
      </c>
      <c r="G188" s="104">
        <v>1</v>
      </c>
      <c r="H188" s="104">
        <v>10</v>
      </c>
      <c r="I188" s="107">
        <v>1247.31</v>
      </c>
      <c r="J188" s="110">
        <f>I188*F188*G188*H188</f>
        <v>12473.099999999999</v>
      </c>
      <c r="K188" s="90">
        <f>J188*12</f>
        <v>149677.19999999998</v>
      </c>
    </row>
    <row r="189" spans="1:11" ht="36" customHeight="1" x14ac:dyDescent="0.25">
      <c r="A189" s="102"/>
      <c r="B189" s="79"/>
      <c r="C189" s="105"/>
      <c r="D189" s="9" t="s">
        <v>108</v>
      </c>
      <c r="E189" s="6" t="s">
        <v>123</v>
      </c>
      <c r="F189" s="105"/>
      <c r="G189" s="105"/>
      <c r="H189" s="105"/>
      <c r="I189" s="108"/>
      <c r="J189" s="111"/>
      <c r="K189" s="91"/>
    </row>
    <row r="190" spans="1:11" ht="23.25" customHeight="1" x14ac:dyDescent="0.25">
      <c r="A190" s="102"/>
      <c r="B190" s="79"/>
      <c r="C190" s="105"/>
      <c r="D190" s="7"/>
      <c r="E190" s="6" t="s">
        <v>111</v>
      </c>
      <c r="F190" s="105"/>
      <c r="G190" s="105"/>
      <c r="H190" s="105"/>
      <c r="I190" s="108"/>
      <c r="J190" s="111"/>
      <c r="K190" s="91"/>
    </row>
    <row r="191" spans="1:11" ht="51.75" customHeight="1" x14ac:dyDescent="0.25">
      <c r="A191" s="102"/>
      <c r="B191" s="79"/>
      <c r="C191" s="105"/>
      <c r="D191" s="7"/>
      <c r="E191" s="9" t="s">
        <v>124</v>
      </c>
      <c r="F191" s="105"/>
      <c r="G191" s="105"/>
      <c r="H191" s="105"/>
      <c r="I191" s="108"/>
      <c r="J191" s="111"/>
      <c r="K191" s="91"/>
    </row>
    <row r="192" spans="1:11" ht="27" customHeight="1" x14ac:dyDescent="0.25">
      <c r="A192" s="103"/>
      <c r="B192" s="79"/>
      <c r="C192" s="106"/>
      <c r="D192" s="8"/>
      <c r="E192" s="18" t="s">
        <v>125</v>
      </c>
      <c r="F192" s="106"/>
      <c r="G192" s="106"/>
      <c r="H192" s="106"/>
      <c r="I192" s="109"/>
      <c r="J192" s="112"/>
      <c r="K192" s="92"/>
    </row>
    <row r="193" spans="1:11" ht="30" x14ac:dyDescent="0.25">
      <c r="A193" s="25">
        <v>34</v>
      </c>
      <c r="B193" s="79"/>
      <c r="C193" s="184">
        <v>14397</v>
      </c>
      <c r="D193" s="19" t="s">
        <v>126</v>
      </c>
      <c r="E193" s="19" t="s">
        <v>127</v>
      </c>
      <c r="F193" s="19">
        <v>1</v>
      </c>
      <c r="G193" s="19" t="s">
        <v>30</v>
      </c>
      <c r="H193" s="19" t="s">
        <v>30</v>
      </c>
      <c r="I193" s="19" t="s">
        <v>30</v>
      </c>
      <c r="J193" s="19" t="s">
        <v>30</v>
      </c>
      <c r="K193" s="26">
        <f>F217</f>
        <v>165171.84000000003</v>
      </c>
    </row>
    <row r="194" spans="1:11" ht="40.5" customHeight="1" x14ac:dyDescent="0.25">
      <c r="A194" s="27">
        <v>35</v>
      </c>
      <c r="B194" s="80"/>
      <c r="C194" s="21">
        <v>5380</v>
      </c>
      <c r="D194" s="21" t="s">
        <v>126</v>
      </c>
      <c r="E194" s="21" t="s">
        <v>128</v>
      </c>
      <c r="F194" s="21">
        <v>1</v>
      </c>
      <c r="G194" s="21" t="s">
        <v>30</v>
      </c>
      <c r="H194" s="21" t="s">
        <v>30</v>
      </c>
      <c r="I194" s="21" t="s">
        <v>30</v>
      </c>
      <c r="J194" s="21" t="s">
        <v>30</v>
      </c>
      <c r="K194" s="54">
        <f>G245</f>
        <v>601894.80000000005</v>
      </c>
    </row>
    <row r="195" spans="1:11" ht="46.5" customHeight="1" x14ac:dyDescent="0.25">
      <c r="A195" s="178" t="s">
        <v>129</v>
      </c>
      <c r="B195" s="179"/>
      <c r="C195" s="179"/>
      <c r="D195" s="179"/>
      <c r="E195" s="179"/>
      <c r="F195" s="179"/>
      <c r="G195" s="179"/>
      <c r="H195" s="179"/>
      <c r="I195" s="180"/>
      <c r="J195" s="181">
        <f>SUM(J17:J192)</f>
        <v>1467495.12</v>
      </c>
      <c r="K195" s="182">
        <f>SUM(K17:K194)</f>
        <v>18377008.080000006</v>
      </c>
    </row>
    <row r="196" spans="1:11" ht="36.75" customHeight="1" x14ac:dyDescent="0.25">
      <c r="A196" s="70" t="s">
        <v>130</v>
      </c>
      <c r="B196" s="70"/>
      <c r="C196" s="70"/>
      <c r="D196" s="70"/>
      <c r="E196" s="70"/>
      <c r="F196" s="70"/>
      <c r="G196" s="70"/>
      <c r="H196" s="70"/>
      <c r="I196" s="70"/>
      <c r="J196" s="70"/>
      <c r="K196" s="70"/>
    </row>
    <row r="197" spans="1:11" ht="18.75" x14ac:dyDescent="0.25">
      <c r="A197" s="1"/>
    </row>
    <row r="198" spans="1:11" ht="24" customHeight="1" x14ac:dyDescent="0.25">
      <c r="A198" s="66" t="s">
        <v>131</v>
      </c>
      <c r="B198" s="66"/>
      <c r="C198" s="66"/>
      <c r="D198" s="66"/>
      <c r="E198" s="66"/>
      <c r="F198" s="66"/>
      <c r="G198" s="66"/>
      <c r="H198" s="66"/>
      <c r="I198" s="66"/>
      <c r="J198" s="66"/>
      <c r="K198" s="66"/>
    </row>
    <row r="199" spans="1:11" ht="29.25" customHeight="1" x14ac:dyDescent="0.25">
      <c r="A199" s="66" t="s">
        <v>132</v>
      </c>
      <c r="B199" s="66"/>
      <c r="C199" s="66"/>
      <c r="D199" s="66"/>
      <c r="E199" s="66"/>
      <c r="F199" s="66"/>
      <c r="G199" s="66"/>
      <c r="H199" s="66"/>
      <c r="I199" s="66"/>
      <c r="J199" s="66"/>
      <c r="K199" s="66"/>
    </row>
    <row r="200" spans="1:11" ht="18.75" x14ac:dyDescent="0.25">
      <c r="A200" s="1"/>
    </row>
    <row r="201" spans="1:11" ht="30" x14ac:dyDescent="0.25">
      <c r="A201" s="93" t="s">
        <v>7</v>
      </c>
      <c r="B201" s="95" t="s">
        <v>133</v>
      </c>
      <c r="C201" s="95" t="s">
        <v>9</v>
      </c>
      <c r="D201" s="22" t="s">
        <v>134</v>
      </c>
      <c r="E201" s="22" t="s">
        <v>17</v>
      </c>
      <c r="F201" s="22" t="s">
        <v>19</v>
      </c>
      <c r="G201" s="23" t="s">
        <v>21</v>
      </c>
    </row>
    <row r="202" spans="1:11" ht="36" customHeight="1" x14ac:dyDescent="0.25">
      <c r="A202" s="94"/>
      <c r="B202" s="96"/>
      <c r="C202" s="96"/>
      <c r="D202" s="4" t="s">
        <v>12</v>
      </c>
      <c r="E202" s="4" t="s">
        <v>14</v>
      </c>
      <c r="F202" s="4" t="s">
        <v>135</v>
      </c>
      <c r="G202" s="24" t="s">
        <v>136</v>
      </c>
    </row>
    <row r="203" spans="1:11" ht="404.25" customHeight="1" x14ac:dyDescent="0.25">
      <c r="A203" s="36" t="s">
        <v>137</v>
      </c>
      <c r="B203" s="78" t="s">
        <v>138</v>
      </c>
      <c r="C203" s="21" t="s">
        <v>126</v>
      </c>
      <c r="D203" s="21">
        <v>150</v>
      </c>
      <c r="E203" s="33">
        <v>57.34</v>
      </c>
      <c r="F203" s="33">
        <f>D203*E203</f>
        <v>8601</v>
      </c>
      <c r="G203" s="37">
        <f>F203*12</f>
        <v>103212</v>
      </c>
    </row>
    <row r="204" spans="1:11" ht="87" customHeight="1" x14ac:dyDescent="0.25">
      <c r="A204" s="38" t="s">
        <v>139</v>
      </c>
      <c r="B204" s="79"/>
      <c r="C204" s="19" t="s">
        <v>126</v>
      </c>
      <c r="D204" s="19">
        <v>30</v>
      </c>
      <c r="E204" s="20">
        <v>9.56</v>
      </c>
      <c r="F204" s="55">
        <f t="shared" ref="F204:F216" si="0">D204*E204</f>
        <v>286.8</v>
      </c>
      <c r="G204" s="56">
        <f t="shared" ref="G204:G216" si="1">F204*12</f>
        <v>3441.6000000000004</v>
      </c>
    </row>
    <row r="205" spans="1:11" ht="104.25" customHeight="1" x14ac:dyDescent="0.25">
      <c r="A205" s="36" t="s">
        <v>140</v>
      </c>
      <c r="B205" s="79"/>
      <c r="C205" s="21" t="s">
        <v>126</v>
      </c>
      <c r="D205" s="21">
        <v>5</v>
      </c>
      <c r="E205" s="33">
        <v>6.89</v>
      </c>
      <c r="F205" s="33">
        <f t="shared" si="0"/>
        <v>34.449999999999996</v>
      </c>
      <c r="G205" s="37">
        <f t="shared" si="1"/>
        <v>413.4</v>
      </c>
    </row>
    <row r="206" spans="1:11" ht="45.75" customHeight="1" x14ac:dyDescent="0.25">
      <c r="A206" s="38" t="s">
        <v>141</v>
      </c>
      <c r="B206" s="79"/>
      <c r="C206" s="19" t="s">
        <v>126</v>
      </c>
      <c r="D206" s="19">
        <v>10</v>
      </c>
      <c r="E206" s="20">
        <v>11.38</v>
      </c>
      <c r="F206" s="55">
        <f t="shared" si="0"/>
        <v>113.80000000000001</v>
      </c>
      <c r="G206" s="56">
        <f t="shared" si="1"/>
        <v>1365.6000000000001</v>
      </c>
    </row>
    <row r="207" spans="1:11" ht="68.25" customHeight="1" x14ac:dyDescent="0.25">
      <c r="A207" s="36" t="s">
        <v>142</v>
      </c>
      <c r="B207" s="79"/>
      <c r="C207" s="21" t="s">
        <v>126</v>
      </c>
      <c r="D207" s="34">
        <v>12500</v>
      </c>
      <c r="E207" s="33">
        <v>0.3</v>
      </c>
      <c r="F207" s="33">
        <f t="shared" si="0"/>
        <v>3750</v>
      </c>
      <c r="G207" s="37">
        <f t="shared" si="1"/>
        <v>45000</v>
      </c>
    </row>
    <row r="208" spans="1:11" ht="69.75" customHeight="1" x14ac:dyDescent="0.25">
      <c r="A208" s="38" t="s">
        <v>143</v>
      </c>
      <c r="B208" s="79"/>
      <c r="C208" s="19" t="s">
        <v>126</v>
      </c>
      <c r="D208" s="35">
        <v>5000</v>
      </c>
      <c r="E208" s="20">
        <v>0.04</v>
      </c>
      <c r="F208" s="55">
        <f t="shared" si="0"/>
        <v>200</v>
      </c>
      <c r="G208" s="56">
        <f t="shared" si="1"/>
        <v>2400</v>
      </c>
    </row>
    <row r="209" spans="1:11" ht="139.5" customHeight="1" x14ac:dyDescent="0.25">
      <c r="A209" s="36" t="s">
        <v>144</v>
      </c>
      <c r="B209" s="80"/>
      <c r="C209" s="21" t="s">
        <v>145</v>
      </c>
      <c r="D209" s="21">
        <v>6</v>
      </c>
      <c r="E209" s="33">
        <v>27.27</v>
      </c>
      <c r="F209" s="33">
        <f t="shared" si="0"/>
        <v>163.62</v>
      </c>
      <c r="G209" s="37">
        <f t="shared" si="1"/>
        <v>1963.44</v>
      </c>
    </row>
    <row r="210" spans="1:11" ht="21" customHeight="1" x14ac:dyDescent="0.25">
      <c r="A210" s="38" t="s">
        <v>146</v>
      </c>
      <c r="B210" s="150" t="s">
        <v>147</v>
      </c>
      <c r="C210" s="19" t="s">
        <v>126</v>
      </c>
      <c r="D210" s="19">
        <v>2</v>
      </c>
      <c r="E210" s="20">
        <v>146.44999999999999</v>
      </c>
      <c r="F210" s="55">
        <f t="shared" si="0"/>
        <v>292.89999999999998</v>
      </c>
      <c r="G210" s="56">
        <f t="shared" si="1"/>
        <v>3514.7999999999997</v>
      </c>
    </row>
    <row r="211" spans="1:11" ht="22.5" customHeight="1" x14ac:dyDescent="0.25">
      <c r="A211" s="36" t="s">
        <v>148</v>
      </c>
      <c r="B211" s="151"/>
      <c r="C211" s="21" t="s">
        <v>126</v>
      </c>
      <c r="D211" s="21">
        <v>5</v>
      </c>
      <c r="E211" s="33">
        <v>11.56</v>
      </c>
      <c r="F211" s="33">
        <f t="shared" si="0"/>
        <v>57.800000000000004</v>
      </c>
      <c r="G211" s="37">
        <f t="shared" si="1"/>
        <v>693.6</v>
      </c>
    </row>
    <row r="212" spans="1:11" ht="21" customHeight="1" x14ac:dyDescent="0.25">
      <c r="A212" s="38" t="s">
        <v>149</v>
      </c>
      <c r="B212" s="151"/>
      <c r="C212" s="19" t="s">
        <v>126</v>
      </c>
      <c r="D212" s="19">
        <v>2</v>
      </c>
      <c r="E212" s="20">
        <v>11.58</v>
      </c>
      <c r="F212" s="55">
        <f t="shared" si="0"/>
        <v>23.16</v>
      </c>
      <c r="G212" s="56">
        <f t="shared" si="1"/>
        <v>277.92</v>
      </c>
    </row>
    <row r="213" spans="1:11" ht="21" customHeight="1" x14ac:dyDescent="0.25">
      <c r="A213" s="36" t="s">
        <v>150</v>
      </c>
      <c r="B213" s="151"/>
      <c r="C213" s="21" t="s">
        <v>126</v>
      </c>
      <c r="D213" s="21">
        <v>1</v>
      </c>
      <c r="E213" s="33">
        <v>56.2</v>
      </c>
      <c r="F213" s="33">
        <f t="shared" si="0"/>
        <v>56.2</v>
      </c>
      <c r="G213" s="37">
        <f t="shared" si="1"/>
        <v>674.40000000000009</v>
      </c>
    </row>
    <row r="214" spans="1:11" ht="33" customHeight="1" x14ac:dyDescent="0.25">
      <c r="A214" s="38" t="s">
        <v>151</v>
      </c>
      <c r="B214" s="151"/>
      <c r="C214" s="19" t="s">
        <v>126</v>
      </c>
      <c r="D214" s="19">
        <v>2</v>
      </c>
      <c r="E214" s="20">
        <v>27.56</v>
      </c>
      <c r="F214" s="55">
        <f t="shared" si="0"/>
        <v>55.12</v>
      </c>
      <c r="G214" s="56">
        <f t="shared" si="1"/>
        <v>661.43999999999994</v>
      </c>
    </row>
    <row r="215" spans="1:11" ht="24.75" customHeight="1" x14ac:dyDescent="0.25">
      <c r="A215" s="36" t="s">
        <v>152</v>
      </c>
      <c r="B215" s="151"/>
      <c r="C215" s="21" t="s">
        <v>126</v>
      </c>
      <c r="D215" s="21">
        <v>1</v>
      </c>
      <c r="E215" s="33">
        <v>35.36</v>
      </c>
      <c r="F215" s="33">
        <f t="shared" si="0"/>
        <v>35.36</v>
      </c>
      <c r="G215" s="37">
        <f t="shared" si="1"/>
        <v>424.32</v>
      </c>
    </row>
    <row r="216" spans="1:11" ht="24.75" customHeight="1" x14ac:dyDescent="0.25">
      <c r="A216" s="38" t="s">
        <v>153</v>
      </c>
      <c r="B216" s="152"/>
      <c r="C216" s="19" t="s">
        <v>126</v>
      </c>
      <c r="D216" s="19">
        <v>1</v>
      </c>
      <c r="E216" s="20">
        <v>94.11</v>
      </c>
      <c r="F216" s="55">
        <f t="shared" si="0"/>
        <v>94.11</v>
      </c>
      <c r="G216" s="56">
        <f t="shared" si="1"/>
        <v>1129.32</v>
      </c>
    </row>
    <row r="217" spans="1:11" ht="26.25" customHeight="1" x14ac:dyDescent="0.25">
      <c r="A217" s="137" t="s">
        <v>154</v>
      </c>
      <c r="B217" s="138"/>
      <c r="C217" s="138"/>
      <c r="D217" s="138"/>
      <c r="E217" s="139"/>
      <c r="F217" s="143">
        <f>SUM(G203:G216)</f>
        <v>165171.84000000003</v>
      </c>
      <c r="G217" s="144"/>
    </row>
    <row r="218" spans="1:11" ht="29.25" customHeight="1" x14ac:dyDescent="0.25">
      <c r="A218" s="140" t="s">
        <v>155</v>
      </c>
      <c r="B218" s="141"/>
      <c r="C218" s="141"/>
      <c r="D218" s="141"/>
      <c r="E218" s="142"/>
      <c r="F218" s="145"/>
      <c r="G218" s="146"/>
    </row>
    <row r="219" spans="1:11" ht="18.75" x14ac:dyDescent="0.25">
      <c r="A219" s="1"/>
    </row>
    <row r="220" spans="1:11" ht="30.75" customHeight="1" x14ac:dyDescent="0.25">
      <c r="A220" s="66" t="s">
        <v>156</v>
      </c>
      <c r="B220" s="66"/>
      <c r="C220" s="66"/>
      <c r="D220" s="66"/>
      <c r="E220" s="66"/>
      <c r="F220" s="66"/>
      <c r="G220" s="66"/>
      <c r="H220" s="66"/>
      <c r="I220" s="66"/>
      <c r="J220" s="66"/>
      <c r="K220" s="66"/>
    </row>
    <row r="221" spans="1:11" ht="30" customHeight="1" x14ac:dyDescent="0.25">
      <c r="A221" s="66" t="s">
        <v>157</v>
      </c>
      <c r="B221" s="66"/>
      <c r="C221" s="66"/>
      <c r="D221" s="66"/>
      <c r="E221" s="66"/>
      <c r="F221" s="66"/>
      <c r="G221" s="66"/>
      <c r="H221" s="66"/>
      <c r="I221" s="66"/>
      <c r="J221" s="66"/>
      <c r="K221" s="66"/>
    </row>
    <row r="222" spans="1:11" ht="34.5" customHeight="1" x14ac:dyDescent="0.25">
      <c r="A222" s="149" t="s">
        <v>158</v>
      </c>
      <c r="B222" s="149"/>
      <c r="C222" s="149"/>
      <c r="D222" s="149"/>
      <c r="E222" s="149"/>
      <c r="F222" s="149"/>
      <c r="G222" s="149"/>
      <c r="H222" s="149"/>
      <c r="I222" s="149"/>
      <c r="J222" s="149"/>
      <c r="K222" s="149"/>
    </row>
    <row r="223" spans="1:11" ht="18.75" x14ac:dyDescent="0.25">
      <c r="A223" s="1"/>
    </row>
    <row r="224" spans="1:11" ht="30" x14ac:dyDescent="0.25">
      <c r="A224" s="93" t="s">
        <v>6</v>
      </c>
      <c r="B224" s="95" t="s">
        <v>7</v>
      </c>
      <c r="C224" s="95" t="s">
        <v>159</v>
      </c>
      <c r="D224" s="95" t="s">
        <v>9</v>
      </c>
      <c r="E224" s="22" t="s">
        <v>160</v>
      </c>
      <c r="F224" s="22" t="s">
        <v>161</v>
      </c>
      <c r="G224" s="23" t="s">
        <v>21</v>
      </c>
    </row>
    <row r="225" spans="1:7" x14ac:dyDescent="0.25">
      <c r="A225" s="147"/>
      <c r="B225" s="148"/>
      <c r="C225" s="148"/>
      <c r="D225" s="148"/>
      <c r="E225" s="15" t="s">
        <v>12</v>
      </c>
      <c r="F225" s="15" t="s">
        <v>162</v>
      </c>
      <c r="G225" s="32" t="s">
        <v>163</v>
      </c>
    </row>
    <row r="226" spans="1:7" x14ac:dyDescent="0.25">
      <c r="A226" s="94"/>
      <c r="B226" s="96"/>
      <c r="C226" s="96"/>
      <c r="D226" s="96"/>
      <c r="E226" s="14"/>
      <c r="F226" s="4" t="s">
        <v>14</v>
      </c>
      <c r="G226" s="41"/>
    </row>
    <row r="227" spans="1:7" x14ac:dyDescent="0.25">
      <c r="A227" s="101" t="s">
        <v>164</v>
      </c>
      <c r="B227" s="104" t="s">
        <v>165</v>
      </c>
      <c r="C227" s="5" t="s">
        <v>166</v>
      </c>
      <c r="D227" s="104" t="s">
        <v>181</v>
      </c>
      <c r="E227" s="104">
        <v>200</v>
      </c>
      <c r="F227" s="131">
        <v>1922.16</v>
      </c>
      <c r="G227" s="134">
        <f>E227*F227</f>
        <v>384432</v>
      </c>
    </row>
    <row r="228" spans="1:7" x14ac:dyDescent="0.25">
      <c r="A228" s="102"/>
      <c r="B228" s="105"/>
      <c r="C228" s="6" t="s">
        <v>167</v>
      </c>
      <c r="D228" s="105"/>
      <c r="E228" s="105"/>
      <c r="F228" s="132"/>
      <c r="G228" s="135"/>
    </row>
    <row r="229" spans="1:7" x14ac:dyDescent="0.25">
      <c r="A229" s="102"/>
      <c r="B229" s="105"/>
      <c r="C229" s="6" t="s">
        <v>168</v>
      </c>
      <c r="D229" s="105"/>
      <c r="E229" s="105"/>
      <c r="F229" s="132"/>
      <c r="G229" s="135"/>
    </row>
    <row r="230" spans="1:7" x14ac:dyDescent="0.25">
      <c r="A230" s="102"/>
      <c r="B230" s="105"/>
      <c r="C230" s="6" t="s">
        <v>169</v>
      </c>
      <c r="D230" s="105"/>
      <c r="E230" s="105"/>
      <c r="F230" s="132"/>
      <c r="G230" s="135"/>
    </row>
    <row r="231" spans="1:7" x14ac:dyDescent="0.25">
      <c r="A231" s="102"/>
      <c r="B231" s="105"/>
      <c r="C231" s="6" t="s">
        <v>170</v>
      </c>
      <c r="D231" s="105"/>
      <c r="E231" s="105"/>
      <c r="F231" s="132"/>
      <c r="G231" s="135"/>
    </row>
    <row r="232" spans="1:7" x14ac:dyDescent="0.25">
      <c r="A232" s="102"/>
      <c r="B232" s="105"/>
      <c r="C232" s="6" t="s">
        <v>171</v>
      </c>
      <c r="D232" s="105"/>
      <c r="E232" s="105"/>
      <c r="F232" s="132"/>
      <c r="G232" s="135"/>
    </row>
    <row r="233" spans="1:7" ht="30" x14ac:dyDescent="0.25">
      <c r="A233" s="102"/>
      <c r="B233" s="105"/>
      <c r="C233" s="6" t="s">
        <v>172</v>
      </c>
      <c r="D233" s="105"/>
      <c r="E233" s="105"/>
      <c r="F233" s="132"/>
      <c r="G233" s="135"/>
    </row>
    <row r="234" spans="1:7" ht="30" x14ac:dyDescent="0.25">
      <c r="A234" s="102"/>
      <c r="B234" s="105"/>
      <c r="C234" s="6" t="s">
        <v>173</v>
      </c>
      <c r="D234" s="105"/>
      <c r="E234" s="105"/>
      <c r="F234" s="132"/>
      <c r="G234" s="135"/>
    </row>
    <row r="235" spans="1:7" x14ac:dyDescent="0.25">
      <c r="A235" s="102"/>
      <c r="B235" s="105"/>
      <c r="C235" s="6" t="s">
        <v>174</v>
      </c>
      <c r="D235" s="105"/>
      <c r="E235" s="105"/>
      <c r="F235" s="132"/>
      <c r="G235" s="135"/>
    </row>
    <row r="236" spans="1:7" x14ac:dyDescent="0.25">
      <c r="A236" s="102"/>
      <c r="B236" s="105"/>
      <c r="C236" s="6" t="s">
        <v>175</v>
      </c>
      <c r="D236" s="105"/>
      <c r="E236" s="105"/>
      <c r="F236" s="132"/>
      <c r="G236" s="135"/>
    </row>
    <row r="237" spans="1:7" x14ac:dyDescent="0.25">
      <c r="A237" s="102"/>
      <c r="B237" s="105"/>
      <c r="C237" s="6" t="s">
        <v>176</v>
      </c>
      <c r="D237" s="105"/>
      <c r="E237" s="105"/>
      <c r="F237" s="132"/>
      <c r="G237" s="135"/>
    </row>
    <row r="238" spans="1:7" x14ac:dyDescent="0.25">
      <c r="A238" s="102"/>
      <c r="B238" s="105"/>
      <c r="C238" s="6" t="s">
        <v>177</v>
      </c>
      <c r="D238" s="105"/>
      <c r="E238" s="105"/>
      <c r="F238" s="132"/>
      <c r="G238" s="135"/>
    </row>
    <row r="239" spans="1:7" x14ac:dyDescent="0.25">
      <c r="A239" s="103"/>
      <c r="B239" s="106"/>
      <c r="C239" s="6" t="s">
        <v>178</v>
      </c>
      <c r="D239" s="106"/>
      <c r="E239" s="106"/>
      <c r="F239" s="133"/>
      <c r="G239" s="136"/>
    </row>
    <row r="240" spans="1:7" ht="26.25" customHeight="1" x14ac:dyDescent="0.25">
      <c r="A240" s="25" t="s">
        <v>182</v>
      </c>
      <c r="B240" s="19" t="s">
        <v>183</v>
      </c>
      <c r="C240" s="6" t="s">
        <v>179</v>
      </c>
      <c r="D240" s="19" t="s">
        <v>181</v>
      </c>
      <c r="E240" s="19">
        <v>60</v>
      </c>
      <c r="F240" s="39">
        <v>219.38</v>
      </c>
      <c r="G240" s="42">
        <f>E240*F240</f>
        <v>13162.8</v>
      </c>
    </row>
    <row r="241" spans="1:11" ht="29.25" customHeight="1" x14ac:dyDescent="0.25">
      <c r="A241" s="27" t="s">
        <v>184</v>
      </c>
      <c r="B241" s="21" t="s">
        <v>185</v>
      </c>
      <c r="C241" s="29" t="s">
        <v>180</v>
      </c>
      <c r="D241" s="21" t="s">
        <v>126</v>
      </c>
      <c r="E241" s="21">
        <v>300</v>
      </c>
      <c r="F241" s="57">
        <v>575</v>
      </c>
      <c r="G241" s="43">
        <f>E241*F241</f>
        <v>172500</v>
      </c>
    </row>
    <row r="242" spans="1:11" x14ac:dyDescent="0.25">
      <c r="A242" s="116" t="s">
        <v>186</v>
      </c>
      <c r="B242" s="81" t="s">
        <v>187</v>
      </c>
      <c r="C242" s="17" t="s">
        <v>188</v>
      </c>
      <c r="D242" s="81" t="s">
        <v>126</v>
      </c>
      <c r="E242" s="81">
        <v>36</v>
      </c>
      <c r="F242" s="127">
        <v>300</v>
      </c>
      <c r="G242" s="129">
        <f>E242*F242</f>
        <v>10800</v>
      </c>
    </row>
    <row r="243" spans="1:11" ht="30" x14ac:dyDescent="0.25">
      <c r="A243" s="118"/>
      <c r="B243" s="83"/>
      <c r="C243" s="30" t="s">
        <v>189</v>
      </c>
      <c r="D243" s="83"/>
      <c r="E243" s="83"/>
      <c r="F243" s="128"/>
      <c r="G243" s="130"/>
    </row>
    <row r="244" spans="1:11" ht="30.75" customHeight="1" x14ac:dyDescent="0.25">
      <c r="A244" s="27" t="s">
        <v>191</v>
      </c>
      <c r="B244" s="21" t="s">
        <v>192</v>
      </c>
      <c r="C244" s="31" t="s">
        <v>190</v>
      </c>
      <c r="D244" s="21" t="s">
        <v>126</v>
      </c>
      <c r="E244" s="21">
        <v>60</v>
      </c>
      <c r="F244" s="40">
        <v>350</v>
      </c>
      <c r="G244" s="43">
        <f>E244*F244</f>
        <v>21000</v>
      </c>
    </row>
    <row r="245" spans="1:11" ht="31.5" customHeight="1" x14ac:dyDescent="0.25">
      <c r="A245" s="119" t="s">
        <v>193</v>
      </c>
      <c r="B245" s="120"/>
      <c r="C245" s="120"/>
      <c r="D245" s="120"/>
      <c r="E245" s="120"/>
      <c r="F245" s="121"/>
      <c r="G245" s="125">
        <f>SUM(G227:G244)</f>
        <v>601894.80000000005</v>
      </c>
    </row>
    <row r="246" spans="1:11" ht="26.25" customHeight="1" x14ac:dyDescent="0.25">
      <c r="A246" s="122" t="s">
        <v>194</v>
      </c>
      <c r="B246" s="123"/>
      <c r="C246" s="123"/>
      <c r="D246" s="123"/>
      <c r="E246" s="123"/>
      <c r="F246" s="124"/>
      <c r="G246" s="126"/>
    </row>
    <row r="247" spans="1:11" ht="18.75" x14ac:dyDescent="0.25">
      <c r="A247" s="1"/>
    </row>
    <row r="248" spans="1:11" ht="18.75" x14ac:dyDescent="0.25">
      <c r="A248" s="1"/>
    </row>
    <row r="249" spans="1:11" ht="37.5" customHeight="1" x14ac:dyDescent="0.25">
      <c r="A249" s="68" t="s">
        <v>195</v>
      </c>
      <c r="B249" s="69"/>
      <c r="C249" s="69"/>
      <c r="D249" s="69"/>
      <c r="E249" s="69"/>
      <c r="F249" s="69"/>
      <c r="G249" s="69"/>
      <c r="H249" s="69"/>
      <c r="I249" s="69"/>
      <c r="J249" s="69"/>
      <c r="K249" s="69"/>
    </row>
    <row r="250" spans="1:11" ht="18.75" x14ac:dyDescent="0.25">
      <c r="A250" s="1"/>
    </row>
    <row r="251" spans="1:11" ht="36.75" customHeight="1" x14ac:dyDescent="0.25">
      <c r="A251" s="66" t="s">
        <v>196</v>
      </c>
      <c r="B251" s="66"/>
      <c r="C251" s="66"/>
      <c r="D251" s="66"/>
      <c r="E251" s="66"/>
      <c r="F251" s="66"/>
      <c r="G251" s="66"/>
      <c r="H251" s="66"/>
      <c r="I251" s="66"/>
      <c r="J251" s="66"/>
      <c r="K251" s="66"/>
    </row>
    <row r="252" spans="1:11" ht="18.75" x14ac:dyDescent="0.25">
      <c r="A252" s="1"/>
    </row>
    <row r="253" spans="1:11" ht="45" x14ac:dyDescent="0.25">
      <c r="A253" s="93" t="s">
        <v>6</v>
      </c>
      <c r="B253" s="95" t="s">
        <v>7</v>
      </c>
      <c r="C253" s="95" t="s">
        <v>8</v>
      </c>
      <c r="D253" s="95" t="s">
        <v>9</v>
      </c>
      <c r="E253" s="95" t="s">
        <v>10</v>
      </c>
      <c r="F253" s="22" t="s">
        <v>11</v>
      </c>
      <c r="G253" s="22" t="s">
        <v>13</v>
      </c>
      <c r="H253" s="22" t="s">
        <v>15</v>
      </c>
      <c r="I253" s="22" t="s">
        <v>17</v>
      </c>
      <c r="J253" s="22" t="s">
        <v>19</v>
      </c>
      <c r="K253" s="23" t="s">
        <v>21</v>
      </c>
    </row>
    <row r="254" spans="1:11" ht="29.25" customHeight="1" x14ac:dyDescent="0.25">
      <c r="A254" s="94"/>
      <c r="B254" s="96"/>
      <c r="C254" s="96"/>
      <c r="D254" s="96"/>
      <c r="E254" s="96"/>
      <c r="F254" s="4" t="s">
        <v>12</v>
      </c>
      <c r="G254" s="4" t="s">
        <v>14</v>
      </c>
      <c r="H254" s="4" t="s">
        <v>16</v>
      </c>
      <c r="I254" s="4" t="s">
        <v>18</v>
      </c>
      <c r="J254" s="4" t="s">
        <v>20</v>
      </c>
      <c r="K254" s="24" t="s">
        <v>22</v>
      </c>
    </row>
    <row r="255" spans="1:11" x14ac:dyDescent="0.25">
      <c r="A255" s="101">
        <v>36</v>
      </c>
      <c r="B255" s="44"/>
      <c r="C255" s="104">
        <v>25550</v>
      </c>
      <c r="D255" s="5" t="s">
        <v>24</v>
      </c>
      <c r="E255" s="5" t="s">
        <v>198</v>
      </c>
      <c r="F255" s="104">
        <v>4</v>
      </c>
      <c r="G255" s="104">
        <v>2</v>
      </c>
      <c r="H255" s="104" t="s">
        <v>30</v>
      </c>
      <c r="I255" s="107">
        <v>20855.55</v>
      </c>
      <c r="J255" s="110">
        <f>I255*F255*G255</f>
        <v>166844.4</v>
      </c>
      <c r="K255" s="113">
        <f>J255*12</f>
        <v>2002132.7999999998</v>
      </c>
    </row>
    <row r="256" spans="1:11" x14ac:dyDescent="0.25">
      <c r="A256" s="102"/>
      <c r="B256" s="45"/>
      <c r="C256" s="105"/>
      <c r="D256" s="6" t="s">
        <v>25</v>
      </c>
      <c r="E256" s="6" t="s">
        <v>199</v>
      </c>
      <c r="F256" s="105"/>
      <c r="G256" s="105"/>
      <c r="H256" s="105"/>
      <c r="I256" s="108"/>
      <c r="J256" s="111"/>
      <c r="K256" s="114"/>
    </row>
    <row r="257" spans="1:11" x14ac:dyDescent="0.25">
      <c r="A257" s="102"/>
      <c r="B257" s="45"/>
      <c r="C257" s="105"/>
      <c r="D257" s="7"/>
      <c r="E257" s="6" t="s">
        <v>200</v>
      </c>
      <c r="F257" s="105"/>
      <c r="G257" s="105"/>
      <c r="H257" s="105"/>
      <c r="I257" s="108"/>
      <c r="J257" s="111"/>
      <c r="K257" s="114"/>
    </row>
    <row r="258" spans="1:11" ht="60" x14ac:dyDescent="0.25">
      <c r="A258" s="102"/>
      <c r="B258" s="28" t="s">
        <v>197</v>
      </c>
      <c r="C258" s="105"/>
      <c r="D258" s="7"/>
      <c r="E258" s="6" t="s">
        <v>201</v>
      </c>
      <c r="F258" s="105"/>
      <c r="G258" s="105"/>
      <c r="H258" s="105"/>
      <c r="I258" s="108"/>
      <c r="J258" s="111"/>
      <c r="K258" s="114"/>
    </row>
    <row r="259" spans="1:11" ht="30" x14ac:dyDescent="0.25">
      <c r="A259" s="103"/>
      <c r="B259" s="7"/>
      <c r="C259" s="105"/>
      <c r="D259" s="8"/>
      <c r="E259" s="18" t="s">
        <v>202</v>
      </c>
      <c r="F259" s="106"/>
      <c r="G259" s="106"/>
      <c r="H259" s="106"/>
      <c r="I259" s="109"/>
      <c r="J259" s="112"/>
      <c r="K259" s="115"/>
    </row>
    <row r="260" spans="1:11" x14ac:dyDescent="0.25">
      <c r="A260" s="116">
        <v>37</v>
      </c>
      <c r="B260" s="7"/>
      <c r="C260" s="105"/>
      <c r="D260" s="11" t="s">
        <v>24</v>
      </c>
      <c r="E260" s="11" t="s">
        <v>203</v>
      </c>
      <c r="F260" s="81">
        <v>2</v>
      </c>
      <c r="G260" s="81">
        <v>2</v>
      </c>
      <c r="H260" s="81" t="s">
        <v>30</v>
      </c>
      <c r="I260" s="84">
        <v>27290</v>
      </c>
      <c r="J260" s="84">
        <f>I260*F260*G260</f>
        <v>109160</v>
      </c>
      <c r="K260" s="87">
        <f>J260*12</f>
        <v>1309920</v>
      </c>
    </row>
    <row r="261" spans="1:11" x14ac:dyDescent="0.25">
      <c r="A261" s="117"/>
      <c r="B261" s="7"/>
      <c r="C261" s="105"/>
      <c r="D261" s="12" t="s">
        <v>25</v>
      </c>
      <c r="E261" s="12" t="s">
        <v>199</v>
      </c>
      <c r="F261" s="82"/>
      <c r="G261" s="82"/>
      <c r="H261" s="82"/>
      <c r="I261" s="85"/>
      <c r="J261" s="85"/>
      <c r="K261" s="88"/>
    </row>
    <row r="262" spans="1:11" x14ac:dyDescent="0.25">
      <c r="A262" s="117"/>
      <c r="B262" s="7"/>
      <c r="C262" s="105"/>
      <c r="D262" s="13"/>
      <c r="E262" s="12" t="s">
        <v>200</v>
      </c>
      <c r="F262" s="82"/>
      <c r="G262" s="82"/>
      <c r="H262" s="82"/>
      <c r="I262" s="85"/>
      <c r="J262" s="85"/>
      <c r="K262" s="88"/>
    </row>
    <row r="263" spans="1:11" x14ac:dyDescent="0.25">
      <c r="A263" s="117"/>
      <c r="B263" s="7"/>
      <c r="C263" s="105"/>
      <c r="D263" s="13"/>
      <c r="E263" s="12" t="s">
        <v>201</v>
      </c>
      <c r="F263" s="82"/>
      <c r="G263" s="82"/>
      <c r="H263" s="82"/>
      <c r="I263" s="85"/>
      <c r="J263" s="85"/>
      <c r="K263" s="88"/>
    </row>
    <row r="264" spans="1:11" ht="30" x14ac:dyDescent="0.25">
      <c r="A264" s="118"/>
      <c r="B264" s="7"/>
      <c r="C264" s="105"/>
      <c r="D264" s="14"/>
      <c r="E264" s="4" t="s">
        <v>202</v>
      </c>
      <c r="F264" s="83"/>
      <c r="G264" s="83"/>
      <c r="H264" s="83"/>
      <c r="I264" s="86"/>
      <c r="J264" s="86"/>
      <c r="K264" s="89"/>
    </row>
    <row r="265" spans="1:11" x14ac:dyDescent="0.25">
      <c r="A265" s="101">
        <v>38</v>
      </c>
      <c r="B265" s="7"/>
      <c r="C265" s="105"/>
      <c r="D265" s="5" t="s">
        <v>24</v>
      </c>
      <c r="E265" s="5" t="s">
        <v>204</v>
      </c>
      <c r="F265" s="104">
        <v>1</v>
      </c>
      <c r="G265" s="104">
        <v>1</v>
      </c>
      <c r="H265" s="104" t="s">
        <v>30</v>
      </c>
      <c r="I265" s="107">
        <v>12675.37</v>
      </c>
      <c r="J265" s="107">
        <f>I265*F265*G265</f>
        <v>12675.37</v>
      </c>
      <c r="K265" s="90">
        <f>J265*12</f>
        <v>152104.44</v>
      </c>
    </row>
    <row r="266" spans="1:11" x14ac:dyDescent="0.25">
      <c r="A266" s="102"/>
      <c r="B266" s="7"/>
      <c r="C266" s="105"/>
      <c r="D266" s="6" t="s">
        <v>25</v>
      </c>
      <c r="E266" s="6" t="s">
        <v>199</v>
      </c>
      <c r="F266" s="105"/>
      <c r="G266" s="105"/>
      <c r="H266" s="105"/>
      <c r="I266" s="108"/>
      <c r="J266" s="108"/>
      <c r="K266" s="91"/>
    </row>
    <row r="267" spans="1:11" x14ac:dyDescent="0.25">
      <c r="A267" s="102"/>
      <c r="B267" s="7"/>
      <c r="C267" s="105"/>
      <c r="D267" s="7"/>
      <c r="E267" s="6" t="s">
        <v>205</v>
      </c>
      <c r="F267" s="105"/>
      <c r="G267" s="105"/>
      <c r="H267" s="105"/>
      <c r="I267" s="108"/>
      <c r="J267" s="108"/>
      <c r="K267" s="91"/>
    </row>
    <row r="268" spans="1:11" ht="30" x14ac:dyDescent="0.25">
      <c r="A268" s="103"/>
      <c r="B268" s="7"/>
      <c r="C268" s="105"/>
      <c r="D268" s="8"/>
      <c r="E268" s="18" t="s">
        <v>202</v>
      </c>
      <c r="F268" s="106"/>
      <c r="G268" s="106"/>
      <c r="H268" s="106"/>
      <c r="I268" s="109"/>
      <c r="J268" s="109"/>
      <c r="K268" s="92"/>
    </row>
    <row r="269" spans="1:11" x14ac:dyDescent="0.25">
      <c r="A269" s="116">
        <v>39</v>
      </c>
      <c r="B269" s="7"/>
      <c r="C269" s="105"/>
      <c r="D269" s="11" t="s">
        <v>24</v>
      </c>
      <c r="E269" s="11" t="s">
        <v>203</v>
      </c>
      <c r="F269" s="81">
        <v>1</v>
      </c>
      <c r="G269" s="81">
        <v>1</v>
      </c>
      <c r="H269" s="81" t="s">
        <v>30</v>
      </c>
      <c r="I269" s="84">
        <v>13392.37</v>
      </c>
      <c r="J269" s="84">
        <f>I269*F269*G269</f>
        <v>13392.37</v>
      </c>
      <c r="K269" s="87">
        <f>J269*12</f>
        <v>160708.44</v>
      </c>
    </row>
    <row r="270" spans="1:11" x14ac:dyDescent="0.25">
      <c r="A270" s="117"/>
      <c r="B270" s="7"/>
      <c r="C270" s="105"/>
      <c r="D270" s="12" t="s">
        <v>25</v>
      </c>
      <c r="E270" s="46" t="s">
        <v>206</v>
      </c>
      <c r="F270" s="82"/>
      <c r="G270" s="82"/>
      <c r="H270" s="82"/>
      <c r="I270" s="85"/>
      <c r="J270" s="85"/>
      <c r="K270" s="88"/>
    </row>
    <row r="271" spans="1:11" x14ac:dyDescent="0.25">
      <c r="A271" s="117"/>
      <c r="B271" s="7"/>
      <c r="C271" s="105"/>
      <c r="D271" s="13"/>
      <c r="E271" s="12" t="s">
        <v>199</v>
      </c>
      <c r="F271" s="82"/>
      <c r="G271" s="82"/>
      <c r="H271" s="82"/>
      <c r="I271" s="85"/>
      <c r="J271" s="85"/>
      <c r="K271" s="88"/>
    </row>
    <row r="272" spans="1:11" x14ac:dyDescent="0.25">
      <c r="A272" s="117"/>
      <c r="B272" s="7"/>
      <c r="C272" s="105"/>
      <c r="D272" s="13"/>
      <c r="E272" s="12" t="s">
        <v>205</v>
      </c>
      <c r="F272" s="82"/>
      <c r="G272" s="82"/>
      <c r="H272" s="82"/>
      <c r="I272" s="85"/>
      <c r="J272" s="85"/>
      <c r="K272" s="88"/>
    </row>
    <row r="273" spans="1:11" ht="30" x14ac:dyDescent="0.25">
      <c r="A273" s="118"/>
      <c r="B273" s="7"/>
      <c r="C273" s="105"/>
      <c r="D273" s="14"/>
      <c r="E273" s="4" t="s">
        <v>202</v>
      </c>
      <c r="F273" s="83"/>
      <c r="G273" s="83"/>
      <c r="H273" s="83"/>
      <c r="I273" s="86"/>
      <c r="J273" s="86"/>
      <c r="K273" s="89"/>
    </row>
    <row r="274" spans="1:11" x14ac:dyDescent="0.25">
      <c r="A274" s="101">
        <v>40</v>
      </c>
      <c r="B274" s="7"/>
      <c r="C274" s="105"/>
      <c r="D274" s="5" t="s">
        <v>24</v>
      </c>
      <c r="E274" s="5" t="s">
        <v>207</v>
      </c>
      <c r="F274" s="104">
        <v>1</v>
      </c>
      <c r="G274" s="104">
        <v>2</v>
      </c>
      <c r="H274" s="104" t="s">
        <v>30</v>
      </c>
      <c r="I274" s="107">
        <v>23124.39</v>
      </c>
      <c r="J274" s="110">
        <f>I274*F274*G274</f>
        <v>46248.78</v>
      </c>
      <c r="K274" s="90">
        <f>J274*12</f>
        <v>554985.36</v>
      </c>
    </row>
    <row r="275" spans="1:11" x14ac:dyDescent="0.25">
      <c r="A275" s="102"/>
      <c r="B275" s="7"/>
      <c r="C275" s="105"/>
      <c r="D275" s="6" t="s">
        <v>25</v>
      </c>
      <c r="E275" s="6" t="s">
        <v>208</v>
      </c>
      <c r="F275" s="105"/>
      <c r="G275" s="105"/>
      <c r="H275" s="105"/>
      <c r="I275" s="108"/>
      <c r="J275" s="111"/>
      <c r="K275" s="91"/>
    </row>
    <row r="276" spans="1:11" x14ac:dyDescent="0.25">
      <c r="A276" s="102"/>
      <c r="B276" s="7"/>
      <c r="C276" s="105"/>
      <c r="D276" s="7"/>
      <c r="E276" s="6" t="s">
        <v>200</v>
      </c>
      <c r="F276" s="105"/>
      <c r="G276" s="105"/>
      <c r="H276" s="105"/>
      <c r="I276" s="108"/>
      <c r="J276" s="111"/>
      <c r="K276" s="91"/>
    </row>
    <row r="277" spans="1:11" x14ac:dyDescent="0.25">
      <c r="A277" s="102"/>
      <c r="B277" s="7"/>
      <c r="C277" s="105"/>
      <c r="D277" s="7"/>
      <c r="E277" s="6" t="s">
        <v>201</v>
      </c>
      <c r="F277" s="105"/>
      <c r="G277" s="105"/>
      <c r="H277" s="105"/>
      <c r="I277" s="108"/>
      <c r="J277" s="111"/>
      <c r="K277" s="91"/>
    </row>
    <row r="278" spans="1:11" ht="30" x14ac:dyDescent="0.25">
      <c r="A278" s="103"/>
      <c r="B278" s="7"/>
      <c r="C278" s="105"/>
      <c r="D278" s="8"/>
      <c r="E278" s="18" t="s">
        <v>202</v>
      </c>
      <c r="F278" s="106"/>
      <c r="G278" s="106"/>
      <c r="H278" s="106"/>
      <c r="I278" s="109"/>
      <c r="J278" s="112"/>
      <c r="K278" s="92"/>
    </row>
    <row r="279" spans="1:11" ht="30" x14ac:dyDescent="0.25">
      <c r="A279" s="25">
        <v>41</v>
      </c>
      <c r="B279" s="8"/>
      <c r="C279" s="106"/>
      <c r="D279" s="19" t="s">
        <v>126</v>
      </c>
      <c r="E279" s="19" t="s">
        <v>209</v>
      </c>
      <c r="F279" s="19">
        <v>1</v>
      </c>
      <c r="G279" s="19" t="s">
        <v>30</v>
      </c>
      <c r="H279" s="19" t="s">
        <v>30</v>
      </c>
      <c r="I279" s="19" t="s">
        <v>30</v>
      </c>
      <c r="J279" s="19" t="s">
        <v>30</v>
      </c>
      <c r="K279" s="26">
        <f>F312</f>
        <v>2187.16</v>
      </c>
    </row>
    <row r="280" spans="1:11" ht="30" customHeight="1" x14ac:dyDescent="0.25">
      <c r="A280" s="173" t="s">
        <v>210</v>
      </c>
      <c r="B280" s="174"/>
      <c r="C280" s="174"/>
      <c r="D280" s="174"/>
      <c r="E280" s="174"/>
      <c r="F280" s="174"/>
      <c r="G280" s="174"/>
      <c r="H280" s="174"/>
      <c r="I280" s="175"/>
      <c r="J280" s="176">
        <f>SUM(J255:J278)</f>
        <v>348320.92000000004</v>
      </c>
      <c r="K280" s="177">
        <f>SUM(K255:K279)</f>
        <v>4182038.1999999997</v>
      </c>
    </row>
    <row r="281" spans="1:11" ht="18.75" x14ac:dyDescent="0.25">
      <c r="A281" s="1"/>
    </row>
    <row r="282" spans="1:11" ht="18.75" x14ac:dyDescent="0.25">
      <c r="A282" s="66" t="s">
        <v>211</v>
      </c>
      <c r="B282" s="66"/>
      <c r="C282" s="66"/>
      <c r="D282" s="66"/>
      <c r="E282" s="66"/>
      <c r="F282" s="66"/>
      <c r="G282" s="66"/>
      <c r="H282" s="66"/>
      <c r="I282" s="66"/>
      <c r="J282" s="66"/>
      <c r="K282" s="66"/>
    </row>
    <row r="283" spans="1:11" ht="18.75" x14ac:dyDescent="0.25">
      <c r="A283" s="66" t="s">
        <v>212</v>
      </c>
      <c r="B283" s="66"/>
      <c r="C283" s="66"/>
      <c r="D283" s="66"/>
      <c r="E283" s="66"/>
      <c r="F283" s="66"/>
      <c r="G283" s="66"/>
      <c r="H283" s="66"/>
      <c r="I283" s="66"/>
      <c r="J283" s="66"/>
      <c r="K283" s="66"/>
    </row>
    <row r="284" spans="1:11" ht="18.75" x14ac:dyDescent="0.25">
      <c r="A284" s="3"/>
    </row>
    <row r="285" spans="1:11" ht="30" customHeight="1" x14ac:dyDescent="0.25">
      <c r="A285" s="93" t="s">
        <v>7</v>
      </c>
      <c r="B285" s="95" t="s">
        <v>133</v>
      </c>
      <c r="C285" s="95" t="s">
        <v>9</v>
      </c>
      <c r="D285" s="22" t="s">
        <v>213</v>
      </c>
      <c r="E285" s="22" t="s">
        <v>17</v>
      </c>
      <c r="F285" s="97" t="s">
        <v>21</v>
      </c>
      <c r="G285" s="98"/>
    </row>
    <row r="286" spans="1:11" ht="33" customHeight="1" x14ac:dyDescent="0.25">
      <c r="A286" s="94"/>
      <c r="B286" s="96"/>
      <c r="C286" s="96"/>
      <c r="D286" s="4" t="s">
        <v>12</v>
      </c>
      <c r="E286" s="4" t="s">
        <v>14</v>
      </c>
      <c r="F286" s="99" t="s">
        <v>135</v>
      </c>
      <c r="G286" s="100"/>
    </row>
    <row r="287" spans="1:11" ht="117" customHeight="1" x14ac:dyDescent="0.25">
      <c r="A287" s="36" t="s">
        <v>214</v>
      </c>
      <c r="B287" s="78" t="s">
        <v>215</v>
      </c>
      <c r="C287" s="21" t="s">
        <v>216</v>
      </c>
      <c r="D287" s="21">
        <v>3</v>
      </c>
      <c r="E287" s="33">
        <v>19.25</v>
      </c>
      <c r="F287" s="73">
        <f>D287*E287</f>
        <v>57.75</v>
      </c>
      <c r="G287" s="74"/>
    </row>
    <row r="288" spans="1:11" ht="68.25" customHeight="1" x14ac:dyDescent="0.25">
      <c r="A288" s="38" t="s">
        <v>217</v>
      </c>
      <c r="B288" s="79"/>
      <c r="C288" s="19" t="s">
        <v>218</v>
      </c>
      <c r="D288" s="19">
        <v>3</v>
      </c>
      <c r="E288" s="20">
        <v>18.149999999999999</v>
      </c>
      <c r="F288" s="71">
        <f t="shared" ref="F288:F311" si="2">D288*E288</f>
        <v>54.449999999999996</v>
      </c>
      <c r="G288" s="72"/>
    </row>
    <row r="289" spans="1:7" ht="86.25" customHeight="1" x14ac:dyDescent="0.25">
      <c r="A289" s="36" t="s">
        <v>219</v>
      </c>
      <c r="B289" s="79"/>
      <c r="C289" s="21" t="s">
        <v>220</v>
      </c>
      <c r="D289" s="21">
        <v>10</v>
      </c>
      <c r="E289" s="33">
        <v>0.77</v>
      </c>
      <c r="F289" s="73">
        <f t="shared" si="2"/>
        <v>7.7</v>
      </c>
      <c r="G289" s="74"/>
    </row>
    <row r="290" spans="1:7" ht="90" customHeight="1" x14ac:dyDescent="0.25">
      <c r="A290" s="38" t="s">
        <v>221</v>
      </c>
      <c r="B290" s="79"/>
      <c r="C290" s="19" t="s">
        <v>222</v>
      </c>
      <c r="D290" s="19">
        <v>10</v>
      </c>
      <c r="E290" s="20">
        <v>3.08</v>
      </c>
      <c r="F290" s="71">
        <f t="shared" si="2"/>
        <v>30.8</v>
      </c>
      <c r="G290" s="72"/>
    </row>
    <row r="291" spans="1:7" ht="120.75" customHeight="1" x14ac:dyDescent="0.25">
      <c r="A291" s="36" t="s">
        <v>223</v>
      </c>
      <c r="B291" s="79"/>
      <c r="C291" s="21" t="s">
        <v>224</v>
      </c>
      <c r="D291" s="21">
        <v>1</v>
      </c>
      <c r="E291" s="33">
        <v>24.8</v>
      </c>
      <c r="F291" s="73">
        <f t="shared" si="2"/>
        <v>24.8</v>
      </c>
      <c r="G291" s="74"/>
    </row>
    <row r="292" spans="1:7" ht="118.5" customHeight="1" x14ac:dyDescent="0.25">
      <c r="A292" s="38" t="s">
        <v>225</v>
      </c>
      <c r="B292" s="79"/>
      <c r="C292" s="19" t="s">
        <v>224</v>
      </c>
      <c r="D292" s="19">
        <v>3</v>
      </c>
      <c r="E292" s="20">
        <v>26.42</v>
      </c>
      <c r="F292" s="71">
        <f t="shared" si="2"/>
        <v>79.260000000000005</v>
      </c>
      <c r="G292" s="72"/>
    </row>
    <row r="293" spans="1:7" ht="124.5" customHeight="1" x14ac:dyDescent="0.25">
      <c r="A293" s="36" t="s">
        <v>226</v>
      </c>
      <c r="B293" s="79"/>
      <c r="C293" s="21" t="s">
        <v>224</v>
      </c>
      <c r="D293" s="21">
        <v>3</v>
      </c>
      <c r="E293" s="33">
        <v>26.95</v>
      </c>
      <c r="F293" s="73">
        <f t="shared" si="2"/>
        <v>80.849999999999994</v>
      </c>
      <c r="G293" s="74"/>
    </row>
    <row r="294" spans="1:7" ht="156" customHeight="1" x14ac:dyDescent="0.25">
      <c r="A294" s="38" t="s">
        <v>227</v>
      </c>
      <c r="B294" s="79"/>
      <c r="C294" s="19" t="s">
        <v>126</v>
      </c>
      <c r="D294" s="19">
        <v>4</v>
      </c>
      <c r="E294" s="20">
        <v>13.93</v>
      </c>
      <c r="F294" s="71">
        <f t="shared" si="2"/>
        <v>55.72</v>
      </c>
      <c r="G294" s="72"/>
    </row>
    <row r="295" spans="1:7" ht="41.25" customHeight="1" x14ac:dyDescent="0.25">
      <c r="A295" s="36" t="s">
        <v>228</v>
      </c>
      <c r="B295" s="79"/>
      <c r="C295" s="21" t="s">
        <v>126</v>
      </c>
      <c r="D295" s="21">
        <v>6</v>
      </c>
      <c r="E295" s="33">
        <v>50.82</v>
      </c>
      <c r="F295" s="73">
        <f t="shared" si="2"/>
        <v>304.92</v>
      </c>
      <c r="G295" s="74"/>
    </row>
    <row r="296" spans="1:7" ht="49.5" customHeight="1" x14ac:dyDescent="0.25">
      <c r="A296" s="38" t="s">
        <v>229</v>
      </c>
      <c r="B296" s="79"/>
      <c r="C296" s="19" t="s">
        <v>126</v>
      </c>
      <c r="D296" s="19">
        <v>10</v>
      </c>
      <c r="E296" s="20">
        <v>1.59</v>
      </c>
      <c r="F296" s="71">
        <f t="shared" si="2"/>
        <v>15.9</v>
      </c>
      <c r="G296" s="72"/>
    </row>
    <row r="297" spans="1:7" ht="39.75" customHeight="1" x14ac:dyDescent="0.25">
      <c r="A297" s="36" t="s">
        <v>230</v>
      </c>
      <c r="B297" s="79"/>
      <c r="C297" s="21" t="s">
        <v>126</v>
      </c>
      <c r="D297" s="21">
        <v>5</v>
      </c>
      <c r="E297" s="33">
        <v>9.94</v>
      </c>
      <c r="F297" s="73">
        <f t="shared" si="2"/>
        <v>49.699999999999996</v>
      </c>
      <c r="G297" s="74"/>
    </row>
    <row r="298" spans="1:7" ht="81.75" customHeight="1" x14ac:dyDescent="0.25">
      <c r="A298" s="38" t="s">
        <v>231</v>
      </c>
      <c r="B298" s="79"/>
      <c r="C298" s="19" t="s">
        <v>126</v>
      </c>
      <c r="D298" s="19">
        <v>8</v>
      </c>
      <c r="E298" s="20">
        <v>11.19</v>
      </c>
      <c r="F298" s="71">
        <f t="shared" si="2"/>
        <v>89.52</v>
      </c>
      <c r="G298" s="72"/>
    </row>
    <row r="299" spans="1:7" ht="111.75" customHeight="1" x14ac:dyDescent="0.25">
      <c r="A299" s="36" t="s">
        <v>232</v>
      </c>
      <c r="B299" s="79"/>
      <c r="C299" s="21" t="s">
        <v>126</v>
      </c>
      <c r="D299" s="21">
        <v>10</v>
      </c>
      <c r="E299" s="33">
        <v>4.42</v>
      </c>
      <c r="F299" s="73">
        <f t="shared" si="2"/>
        <v>44.2</v>
      </c>
      <c r="G299" s="74"/>
    </row>
    <row r="300" spans="1:7" ht="108.75" customHeight="1" x14ac:dyDescent="0.25">
      <c r="A300" s="38" t="s">
        <v>233</v>
      </c>
      <c r="B300" s="79"/>
      <c r="C300" s="19" t="s">
        <v>126</v>
      </c>
      <c r="D300" s="19">
        <v>10</v>
      </c>
      <c r="E300" s="20">
        <v>5.38</v>
      </c>
      <c r="F300" s="71">
        <f t="shared" si="2"/>
        <v>53.8</v>
      </c>
      <c r="G300" s="72"/>
    </row>
    <row r="301" spans="1:7" ht="105.75" customHeight="1" x14ac:dyDescent="0.25">
      <c r="A301" s="36" t="s">
        <v>234</v>
      </c>
      <c r="B301" s="79"/>
      <c r="C301" s="21" t="s">
        <v>126</v>
      </c>
      <c r="D301" s="21">
        <v>10</v>
      </c>
      <c r="E301" s="33">
        <v>8.81</v>
      </c>
      <c r="F301" s="73">
        <f t="shared" si="2"/>
        <v>88.100000000000009</v>
      </c>
      <c r="G301" s="74"/>
    </row>
    <row r="302" spans="1:7" ht="40.5" customHeight="1" x14ac:dyDescent="0.25">
      <c r="A302" s="38" t="s">
        <v>235</v>
      </c>
      <c r="B302" s="79"/>
      <c r="C302" s="19" t="s">
        <v>126</v>
      </c>
      <c r="D302" s="19">
        <v>5</v>
      </c>
      <c r="E302" s="20">
        <v>6.29</v>
      </c>
      <c r="F302" s="71">
        <f t="shared" si="2"/>
        <v>31.45</v>
      </c>
      <c r="G302" s="72"/>
    </row>
    <row r="303" spans="1:7" ht="44.25" customHeight="1" x14ac:dyDescent="0.25">
      <c r="A303" s="36" t="s">
        <v>236</v>
      </c>
      <c r="B303" s="79"/>
      <c r="C303" s="21" t="s">
        <v>220</v>
      </c>
      <c r="D303" s="21">
        <v>2</v>
      </c>
      <c r="E303" s="33">
        <v>47.55</v>
      </c>
      <c r="F303" s="73">
        <f t="shared" si="2"/>
        <v>95.1</v>
      </c>
      <c r="G303" s="74"/>
    </row>
    <row r="304" spans="1:7" ht="98.25" customHeight="1" x14ac:dyDescent="0.25">
      <c r="A304" s="38" t="s">
        <v>237</v>
      </c>
      <c r="B304" s="79"/>
      <c r="C304" s="19" t="s">
        <v>126</v>
      </c>
      <c r="D304" s="19">
        <v>5</v>
      </c>
      <c r="E304" s="20">
        <v>44.96</v>
      </c>
      <c r="F304" s="71">
        <f t="shared" si="2"/>
        <v>224.8</v>
      </c>
      <c r="G304" s="72"/>
    </row>
    <row r="305" spans="1:11" ht="105" customHeight="1" x14ac:dyDescent="0.25">
      <c r="A305" s="36" t="s">
        <v>238</v>
      </c>
      <c r="B305" s="79"/>
      <c r="C305" s="21" t="s">
        <v>126</v>
      </c>
      <c r="D305" s="21">
        <v>3</v>
      </c>
      <c r="E305" s="33">
        <v>31.05</v>
      </c>
      <c r="F305" s="73">
        <f t="shared" si="2"/>
        <v>93.15</v>
      </c>
      <c r="G305" s="74"/>
    </row>
    <row r="306" spans="1:11" ht="82.5" customHeight="1" x14ac:dyDescent="0.25">
      <c r="A306" s="38" t="s">
        <v>239</v>
      </c>
      <c r="B306" s="79"/>
      <c r="C306" s="19" t="s">
        <v>126</v>
      </c>
      <c r="D306" s="19">
        <v>2</v>
      </c>
      <c r="E306" s="20">
        <v>19.670000000000002</v>
      </c>
      <c r="F306" s="71">
        <f t="shared" si="2"/>
        <v>39.340000000000003</v>
      </c>
      <c r="G306" s="72"/>
    </row>
    <row r="307" spans="1:11" ht="28.5" customHeight="1" x14ac:dyDescent="0.25">
      <c r="A307" s="36" t="s">
        <v>240</v>
      </c>
      <c r="B307" s="79"/>
      <c r="C307" s="21" t="s">
        <v>126</v>
      </c>
      <c r="D307" s="21">
        <v>10</v>
      </c>
      <c r="E307" s="33">
        <v>6.24</v>
      </c>
      <c r="F307" s="73">
        <f t="shared" si="2"/>
        <v>62.400000000000006</v>
      </c>
      <c r="G307" s="74"/>
    </row>
    <row r="308" spans="1:11" ht="23.25" customHeight="1" x14ac:dyDescent="0.25">
      <c r="A308" s="38" t="s">
        <v>241</v>
      </c>
      <c r="B308" s="79"/>
      <c r="C308" s="19" t="s">
        <v>126</v>
      </c>
      <c r="D308" s="19">
        <v>10</v>
      </c>
      <c r="E308" s="20">
        <v>11.27</v>
      </c>
      <c r="F308" s="71">
        <f t="shared" si="2"/>
        <v>112.69999999999999</v>
      </c>
      <c r="G308" s="72"/>
    </row>
    <row r="309" spans="1:11" ht="108" customHeight="1" x14ac:dyDescent="0.25">
      <c r="A309" s="36" t="s">
        <v>242</v>
      </c>
      <c r="B309" s="79"/>
      <c r="C309" s="21" t="s">
        <v>126</v>
      </c>
      <c r="D309" s="21">
        <v>15</v>
      </c>
      <c r="E309" s="33">
        <v>10.62</v>
      </c>
      <c r="F309" s="73">
        <f t="shared" si="2"/>
        <v>159.29999999999998</v>
      </c>
      <c r="G309" s="74"/>
    </row>
    <row r="310" spans="1:11" ht="71.25" customHeight="1" x14ac:dyDescent="0.25">
      <c r="A310" s="38" t="s">
        <v>243</v>
      </c>
      <c r="B310" s="79"/>
      <c r="C310" s="19" t="s">
        <v>126</v>
      </c>
      <c r="D310" s="19">
        <v>10</v>
      </c>
      <c r="E310" s="20">
        <v>8.5</v>
      </c>
      <c r="F310" s="71">
        <f t="shared" si="2"/>
        <v>85</v>
      </c>
      <c r="G310" s="72"/>
    </row>
    <row r="311" spans="1:11" ht="398.25" customHeight="1" x14ac:dyDescent="0.25">
      <c r="A311" s="36" t="s">
        <v>244</v>
      </c>
      <c r="B311" s="80"/>
      <c r="C311" s="21" t="s">
        <v>126</v>
      </c>
      <c r="D311" s="21">
        <v>15</v>
      </c>
      <c r="E311" s="33">
        <v>16.43</v>
      </c>
      <c r="F311" s="73">
        <f t="shared" si="2"/>
        <v>246.45</v>
      </c>
      <c r="G311" s="74"/>
    </row>
    <row r="312" spans="1:11" ht="31.5" customHeight="1" x14ac:dyDescent="0.25">
      <c r="A312" s="63" t="s">
        <v>245</v>
      </c>
      <c r="B312" s="75"/>
      <c r="C312" s="75"/>
      <c r="D312" s="75"/>
      <c r="E312" s="64"/>
      <c r="F312" s="76">
        <f>SUM(F287:G311)</f>
        <v>2187.16</v>
      </c>
      <c r="G312" s="77"/>
    </row>
    <row r="313" spans="1:11" ht="18.75" x14ac:dyDescent="0.25">
      <c r="A313" s="1"/>
    </row>
    <row r="314" spans="1:11" ht="42.75" customHeight="1" x14ac:dyDescent="0.25">
      <c r="A314" s="60" t="s">
        <v>246</v>
      </c>
      <c r="B314" s="61"/>
      <c r="C314" s="62"/>
    </row>
    <row r="315" spans="1:11" ht="44.25" customHeight="1" x14ac:dyDescent="0.25">
      <c r="A315" s="50"/>
      <c r="B315" s="48" t="s">
        <v>7</v>
      </c>
      <c r="C315" s="51" t="s">
        <v>247</v>
      </c>
    </row>
    <row r="316" spans="1:11" ht="54.75" customHeight="1" x14ac:dyDescent="0.25">
      <c r="A316" s="52" t="s">
        <v>248</v>
      </c>
      <c r="B316" s="49" t="s">
        <v>249</v>
      </c>
      <c r="C316" s="53">
        <f>K195</f>
        <v>18377008.080000006</v>
      </c>
    </row>
    <row r="317" spans="1:11" ht="47.25" customHeight="1" x14ac:dyDescent="0.25">
      <c r="A317" s="50" t="s">
        <v>250</v>
      </c>
      <c r="B317" s="47" t="s">
        <v>251</v>
      </c>
      <c r="C317" s="58">
        <f>K280</f>
        <v>4182038.1999999997</v>
      </c>
    </row>
    <row r="318" spans="1:11" ht="47.25" customHeight="1" x14ac:dyDescent="0.25">
      <c r="A318" s="178" t="s">
        <v>252</v>
      </c>
      <c r="B318" s="180"/>
      <c r="C318" s="182">
        <f>C316+C317</f>
        <v>22559046.280000005</v>
      </c>
    </row>
    <row r="319" spans="1:11" ht="18.75" x14ac:dyDescent="0.25">
      <c r="A319" s="1"/>
    </row>
    <row r="320" spans="1:11" ht="50.25" customHeight="1" x14ac:dyDescent="0.25">
      <c r="A320" s="183" t="s">
        <v>281</v>
      </c>
      <c r="B320" s="183"/>
      <c r="C320" s="183"/>
      <c r="D320" s="183"/>
      <c r="E320" s="183"/>
      <c r="F320" s="183"/>
      <c r="G320" s="183"/>
      <c r="H320" s="183"/>
      <c r="I320" s="183"/>
      <c r="J320" s="183"/>
      <c r="K320" s="183"/>
    </row>
    <row r="321" spans="1:11" ht="18.75" x14ac:dyDescent="0.25">
      <c r="A321" s="3"/>
    </row>
    <row r="322" spans="1:11" ht="34.5" customHeight="1" x14ac:dyDescent="0.25">
      <c r="A322" s="183" t="s">
        <v>282</v>
      </c>
      <c r="B322" s="183"/>
      <c r="C322" s="183"/>
      <c r="D322" s="183"/>
      <c r="E322" s="183"/>
      <c r="F322" s="183"/>
      <c r="G322" s="183"/>
      <c r="H322" s="183"/>
      <c r="I322" s="183"/>
      <c r="J322" s="183"/>
      <c r="K322" s="183"/>
    </row>
    <row r="323" spans="1:11" ht="18.75" x14ac:dyDescent="0.25">
      <c r="A323" s="3"/>
    </row>
    <row r="324" spans="1:11" ht="30.75" customHeight="1" x14ac:dyDescent="0.25">
      <c r="A324" s="183" t="s">
        <v>283</v>
      </c>
      <c r="B324" s="183"/>
      <c r="C324" s="183"/>
      <c r="D324" s="183"/>
      <c r="E324" s="183"/>
      <c r="F324" s="183"/>
      <c r="G324" s="183"/>
      <c r="H324" s="183"/>
      <c r="I324" s="183"/>
      <c r="J324" s="183"/>
      <c r="K324" s="183"/>
    </row>
    <row r="325" spans="1:11" ht="18.75" x14ac:dyDescent="0.25">
      <c r="A325" s="3"/>
      <c r="F325" s="198"/>
    </row>
    <row r="326" spans="1:11" ht="90" customHeight="1" x14ac:dyDescent="0.25">
      <c r="A326" s="200" t="s">
        <v>253</v>
      </c>
      <c r="B326" s="200"/>
      <c r="C326" s="200"/>
      <c r="D326" s="200"/>
      <c r="E326" s="200"/>
      <c r="F326" s="201" t="s">
        <v>268</v>
      </c>
      <c r="G326" s="201"/>
      <c r="H326" s="201"/>
      <c r="I326" s="201"/>
      <c r="J326" s="201"/>
      <c r="K326" s="202"/>
    </row>
    <row r="327" spans="1:11" ht="15.75" x14ac:dyDescent="0.25">
      <c r="A327" s="190"/>
      <c r="B327" s="187"/>
      <c r="C327" s="187"/>
      <c r="D327" s="187"/>
      <c r="E327" s="191"/>
      <c r="F327" s="186"/>
      <c r="G327" s="187"/>
      <c r="H327" s="187"/>
      <c r="I327" s="187"/>
      <c r="J327" s="187"/>
      <c r="K327" s="191"/>
    </row>
    <row r="328" spans="1:11" x14ac:dyDescent="0.25">
      <c r="A328" s="192" t="s">
        <v>254</v>
      </c>
      <c r="B328" s="185"/>
      <c r="C328" s="185"/>
      <c r="D328" s="185"/>
      <c r="E328" s="193"/>
      <c r="F328" s="185" t="s">
        <v>269</v>
      </c>
      <c r="G328" s="185"/>
      <c r="H328" s="185"/>
      <c r="I328" s="185"/>
      <c r="J328" s="185"/>
      <c r="K328" s="193"/>
    </row>
    <row r="329" spans="1:11" x14ac:dyDescent="0.25">
      <c r="A329" s="192" t="s">
        <v>255</v>
      </c>
      <c r="B329" s="185"/>
      <c r="C329" s="185"/>
      <c r="D329" s="185"/>
      <c r="E329" s="193"/>
      <c r="F329" s="185" t="s">
        <v>270</v>
      </c>
      <c r="G329" s="185"/>
      <c r="H329" s="185"/>
      <c r="I329" s="185"/>
      <c r="J329" s="185"/>
      <c r="K329" s="193"/>
    </row>
    <row r="330" spans="1:11" ht="30" customHeight="1" x14ac:dyDescent="0.25">
      <c r="A330" s="192" t="s">
        <v>256</v>
      </c>
      <c r="B330" s="185"/>
      <c r="C330" s="185"/>
      <c r="D330" s="185"/>
      <c r="E330" s="193"/>
      <c r="F330" s="185" t="s">
        <v>271</v>
      </c>
      <c r="G330" s="185"/>
      <c r="H330" s="185"/>
      <c r="I330" s="185"/>
      <c r="J330" s="185"/>
      <c r="K330" s="193"/>
    </row>
    <row r="331" spans="1:11" x14ac:dyDescent="0.25">
      <c r="A331" s="192" t="s">
        <v>257</v>
      </c>
      <c r="B331" s="185"/>
      <c r="C331" s="185"/>
      <c r="D331" s="185"/>
      <c r="E331" s="193"/>
      <c r="F331" s="185" t="s">
        <v>272</v>
      </c>
      <c r="G331" s="185"/>
      <c r="H331" s="185"/>
      <c r="I331" s="185"/>
      <c r="J331" s="185"/>
      <c r="K331" s="193"/>
    </row>
    <row r="332" spans="1:11" x14ac:dyDescent="0.25">
      <c r="A332" s="192" t="s">
        <v>258</v>
      </c>
      <c r="B332" s="185"/>
      <c r="C332" s="185"/>
      <c r="D332" s="185"/>
      <c r="E332" s="193"/>
      <c r="F332" s="185" t="s">
        <v>273</v>
      </c>
      <c r="G332" s="185"/>
      <c r="H332" s="185"/>
      <c r="I332" s="185"/>
      <c r="J332" s="185"/>
      <c r="K332" s="193"/>
    </row>
    <row r="333" spans="1:11" ht="30" customHeight="1" x14ac:dyDescent="0.25">
      <c r="A333" s="192" t="s">
        <v>259</v>
      </c>
      <c r="B333" s="185"/>
      <c r="C333" s="185"/>
      <c r="D333" s="185"/>
      <c r="E333" s="193"/>
      <c r="F333" s="185" t="s">
        <v>274</v>
      </c>
      <c r="G333" s="185"/>
      <c r="H333" s="185"/>
      <c r="I333" s="185"/>
      <c r="J333" s="185"/>
      <c r="K333" s="193"/>
    </row>
    <row r="334" spans="1:11" ht="30" customHeight="1" x14ac:dyDescent="0.25">
      <c r="A334" s="192" t="s">
        <v>260</v>
      </c>
      <c r="B334" s="185"/>
      <c r="C334" s="185"/>
      <c r="D334" s="185"/>
      <c r="E334" s="193"/>
      <c r="F334" s="185" t="s">
        <v>275</v>
      </c>
      <c r="G334" s="185"/>
      <c r="H334" s="185"/>
      <c r="I334" s="185"/>
      <c r="J334" s="185"/>
      <c r="K334" s="193"/>
    </row>
    <row r="335" spans="1:11" ht="30" customHeight="1" x14ac:dyDescent="0.25">
      <c r="A335" s="192" t="s">
        <v>261</v>
      </c>
      <c r="B335" s="185"/>
      <c r="C335" s="185"/>
      <c r="D335" s="185"/>
      <c r="E335" s="193"/>
      <c r="F335" s="185" t="s">
        <v>276</v>
      </c>
      <c r="G335" s="185"/>
      <c r="H335" s="185"/>
      <c r="I335" s="185"/>
      <c r="J335" s="185"/>
      <c r="K335" s="193"/>
    </row>
    <row r="336" spans="1:11" x14ac:dyDescent="0.25">
      <c r="A336" s="192" t="s">
        <v>262</v>
      </c>
      <c r="B336" s="185"/>
      <c r="C336" s="185"/>
      <c r="D336" s="185"/>
      <c r="E336" s="193"/>
      <c r="F336" s="185" t="s">
        <v>257</v>
      </c>
      <c r="G336" s="185"/>
      <c r="H336" s="185"/>
      <c r="I336" s="185"/>
      <c r="J336" s="185"/>
      <c r="K336" s="193"/>
    </row>
    <row r="337" spans="1:11" x14ac:dyDescent="0.25">
      <c r="A337" s="192" t="s">
        <v>263</v>
      </c>
      <c r="B337" s="185"/>
      <c r="C337" s="185"/>
      <c r="D337" s="185"/>
      <c r="E337" s="193"/>
      <c r="F337" s="185" t="s">
        <v>258</v>
      </c>
      <c r="G337" s="185"/>
      <c r="H337" s="185"/>
      <c r="I337" s="185"/>
      <c r="J337" s="185"/>
      <c r="K337" s="193"/>
    </row>
    <row r="338" spans="1:11" x14ac:dyDescent="0.25">
      <c r="A338" s="192" t="s">
        <v>264</v>
      </c>
      <c r="B338" s="185"/>
      <c r="C338" s="185"/>
      <c r="D338" s="185"/>
      <c r="E338" s="193"/>
      <c r="F338" s="185" t="s">
        <v>277</v>
      </c>
      <c r="G338" s="185"/>
      <c r="H338" s="185"/>
      <c r="I338" s="185"/>
      <c r="J338" s="185"/>
      <c r="K338" s="193"/>
    </row>
    <row r="339" spans="1:11" x14ac:dyDescent="0.25">
      <c r="A339" s="192" t="s">
        <v>265</v>
      </c>
      <c r="B339" s="185"/>
      <c r="C339" s="185"/>
      <c r="D339" s="185"/>
      <c r="E339" s="193"/>
      <c r="F339" s="185" t="s">
        <v>260</v>
      </c>
      <c r="G339" s="185"/>
      <c r="H339" s="185"/>
      <c r="I339" s="185"/>
      <c r="J339" s="185"/>
      <c r="K339" s="193"/>
    </row>
    <row r="340" spans="1:11" ht="30" customHeight="1" x14ac:dyDescent="0.25">
      <c r="A340" s="192" t="s">
        <v>266</v>
      </c>
      <c r="B340" s="185"/>
      <c r="C340" s="185"/>
      <c r="D340" s="185"/>
      <c r="E340" s="193"/>
      <c r="F340" s="185" t="s">
        <v>261</v>
      </c>
      <c r="G340" s="185"/>
      <c r="H340" s="185"/>
      <c r="I340" s="185"/>
      <c r="J340" s="185"/>
      <c r="K340" s="193"/>
    </row>
    <row r="341" spans="1:11" x14ac:dyDescent="0.25">
      <c r="A341" s="192" t="s">
        <v>267</v>
      </c>
      <c r="B341" s="185"/>
      <c r="C341" s="185"/>
      <c r="D341" s="185"/>
      <c r="E341" s="193"/>
      <c r="F341" s="185" t="s">
        <v>262</v>
      </c>
      <c r="G341" s="185"/>
      <c r="H341" s="185"/>
      <c r="I341" s="185"/>
      <c r="J341" s="185"/>
      <c r="K341" s="193"/>
    </row>
    <row r="342" spans="1:11" ht="30" customHeight="1" x14ac:dyDescent="0.25">
      <c r="A342" s="194"/>
      <c r="B342" s="195"/>
      <c r="C342" s="195"/>
      <c r="D342" s="195"/>
      <c r="E342" s="199"/>
      <c r="F342" s="196" t="s">
        <v>263</v>
      </c>
      <c r="G342" s="196"/>
      <c r="H342" s="196"/>
      <c r="I342" s="196"/>
      <c r="J342" s="196"/>
      <c r="K342" s="197"/>
    </row>
    <row r="343" spans="1:11" x14ac:dyDescent="0.25">
      <c r="A343" s="188"/>
      <c r="B343" s="189"/>
      <c r="C343" s="189"/>
      <c r="D343" s="189"/>
      <c r="E343" s="189"/>
      <c r="F343" s="189"/>
      <c r="G343" s="189"/>
      <c r="H343" s="189"/>
      <c r="I343" s="189"/>
      <c r="J343" s="189"/>
      <c r="K343" s="189"/>
    </row>
    <row r="344" spans="1:11" ht="18.75" x14ac:dyDescent="0.25">
      <c r="A344" s="3"/>
    </row>
    <row r="345" spans="1:11" ht="18.75" x14ac:dyDescent="0.25">
      <c r="A345" s="3"/>
    </row>
    <row r="346" spans="1:11" ht="37.5" customHeight="1" x14ac:dyDescent="0.25">
      <c r="A346" s="59" t="s">
        <v>278</v>
      </c>
      <c r="B346" s="59"/>
      <c r="C346" s="59"/>
      <c r="D346" s="59"/>
      <c r="E346" s="59"/>
      <c r="F346" s="59"/>
      <c r="G346" s="59"/>
      <c r="H346" s="59"/>
      <c r="I346" s="59"/>
      <c r="J346" s="59"/>
      <c r="K346" s="59"/>
    </row>
    <row r="347" spans="1:11" ht="37.5" customHeight="1" x14ac:dyDescent="0.25">
      <c r="A347" s="59" t="s">
        <v>279</v>
      </c>
      <c r="B347" s="59"/>
      <c r="C347" s="59"/>
      <c r="D347" s="59"/>
      <c r="E347" s="59"/>
      <c r="F347" s="59"/>
      <c r="G347" s="59"/>
      <c r="H347" s="59"/>
      <c r="I347" s="59"/>
      <c r="J347" s="59"/>
      <c r="K347" s="59"/>
    </row>
  </sheetData>
  <mergeCells count="411">
    <mergeCell ref="F342:K342"/>
    <mergeCell ref="A342:E342"/>
    <mergeCell ref="A346:K346"/>
    <mergeCell ref="A347:K347"/>
    <mergeCell ref="A336:E336"/>
    <mergeCell ref="A337:E337"/>
    <mergeCell ref="A338:E338"/>
    <mergeCell ref="A339:E339"/>
    <mergeCell ref="A340:E340"/>
    <mergeCell ref="A341:E341"/>
    <mergeCell ref="F326:K326"/>
    <mergeCell ref="F328:K328"/>
    <mergeCell ref="F329:K329"/>
    <mergeCell ref="F330:K330"/>
    <mergeCell ref="F331:K331"/>
    <mergeCell ref="F332:K332"/>
    <mergeCell ref="F333:K333"/>
    <mergeCell ref="F334:K334"/>
    <mergeCell ref="F335:K335"/>
    <mergeCell ref="F336:K336"/>
    <mergeCell ref="F337:K337"/>
    <mergeCell ref="F338:K338"/>
    <mergeCell ref="F339:K339"/>
    <mergeCell ref="F340:K340"/>
    <mergeCell ref="F341:K341"/>
    <mergeCell ref="A326:E326"/>
    <mergeCell ref="A328:E328"/>
    <mergeCell ref="A329:E329"/>
    <mergeCell ref="A330:E330"/>
    <mergeCell ref="A331:E331"/>
    <mergeCell ref="A332:E332"/>
    <mergeCell ref="A333:E333"/>
    <mergeCell ref="A334:E334"/>
    <mergeCell ref="A335:E335"/>
    <mergeCell ref="A15:A16"/>
    <mergeCell ref="B15:B16"/>
    <mergeCell ref="C15:C16"/>
    <mergeCell ref="D15:D16"/>
    <mergeCell ref="E15:E16"/>
    <mergeCell ref="A17:A21"/>
    <mergeCell ref="B17:B194"/>
    <mergeCell ref="C17:C26"/>
    <mergeCell ref="A22:A26"/>
    <mergeCell ref="A27:A31"/>
    <mergeCell ref="A47:A51"/>
    <mergeCell ref="C47:C51"/>
    <mergeCell ref="A83:A87"/>
    <mergeCell ref="F22:F26"/>
    <mergeCell ref="G22:G26"/>
    <mergeCell ref="H22:H26"/>
    <mergeCell ref="I22:I26"/>
    <mergeCell ref="J22:J26"/>
    <mergeCell ref="K22:K26"/>
    <mergeCell ref="F17:F21"/>
    <mergeCell ref="G17:G21"/>
    <mergeCell ref="H17:H21"/>
    <mergeCell ref="I17:I21"/>
    <mergeCell ref="J17:J21"/>
    <mergeCell ref="K17:K21"/>
    <mergeCell ref="F37:F41"/>
    <mergeCell ref="G37:G41"/>
    <mergeCell ref="H37:H41"/>
    <mergeCell ref="I37:I41"/>
    <mergeCell ref="J37:J41"/>
    <mergeCell ref="K37:K41"/>
    <mergeCell ref="K27:K31"/>
    <mergeCell ref="A32:A36"/>
    <mergeCell ref="C32:C46"/>
    <mergeCell ref="F32:F36"/>
    <mergeCell ref="G32:G36"/>
    <mergeCell ref="H32:H36"/>
    <mergeCell ref="I32:I36"/>
    <mergeCell ref="J32:J36"/>
    <mergeCell ref="K32:K36"/>
    <mergeCell ref="A37:A41"/>
    <mergeCell ref="C27:C31"/>
    <mergeCell ref="F27:F31"/>
    <mergeCell ref="G27:G31"/>
    <mergeCell ref="H27:H31"/>
    <mergeCell ref="I27:I31"/>
    <mergeCell ref="J27:J31"/>
    <mergeCell ref="K42:K46"/>
    <mergeCell ref="F47:F51"/>
    <mergeCell ref="G47:G51"/>
    <mergeCell ref="H47:H51"/>
    <mergeCell ref="I47:I51"/>
    <mergeCell ref="J47:J51"/>
    <mergeCell ref="K47:K51"/>
    <mergeCell ref="A42:A46"/>
    <mergeCell ref="F42:F46"/>
    <mergeCell ref="G42:G46"/>
    <mergeCell ref="H42:H46"/>
    <mergeCell ref="I42:I46"/>
    <mergeCell ref="J42:J46"/>
    <mergeCell ref="J52:J56"/>
    <mergeCell ref="K52:K56"/>
    <mergeCell ref="A57:A62"/>
    <mergeCell ref="C57:C62"/>
    <mergeCell ref="F57:F62"/>
    <mergeCell ref="G57:G62"/>
    <mergeCell ref="H57:H62"/>
    <mergeCell ref="I57:I62"/>
    <mergeCell ref="J57:J62"/>
    <mergeCell ref="K57:K62"/>
    <mergeCell ref="A52:A56"/>
    <mergeCell ref="C52:C56"/>
    <mergeCell ref="F52:F56"/>
    <mergeCell ref="G52:G56"/>
    <mergeCell ref="H52:H56"/>
    <mergeCell ref="I52:I56"/>
    <mergeCell ref="J63:J67"/>
    <mergeCell ref="K63:K67"/>
    <mergeCell ref="A68:A72"/>
    <mergeCell ref="C68:C72"/>
    <mergeCell ref="F68:F72"/>
    <mergeCell ref="G68:G72"/>
    <mergeCell ref="H68:H72"/>
    <mergeCell ref="I68:I72"/>
    <mergeCell ref="J68:J72"/>
    <mergeCell ref="K68:K72"/>
    <mergeCell ref="A63:A67"/>
    <mergeCell ref="C63:C67"/>
    <mergeCell ref="F63:F67"/>
    <mergeCell ref="G63:G67"/>
    <mergeCell ref="H63:H67"/>
    <mergeCell ref="I63:I67"/>
    <mergeCell ref="J73:J77"/>
    <mergeCell ref="K73:K77"/>
    <mergeCell ref="A78:A82"/>
    <mergeCell ref="C78:C162"/>
    <mergeCell ref="F78:F82"/>
    <mergeCell ref="G78:G82"/>
    <mergeCell ref="H78:H82"/>
    <mergeCell ref="I78:I82"/>
    <mergeCell ref="J78:J82"/>
    <mergeCell ref="K78:K82"/>
    <mergeCell ref="A73:A77"/>
    <mergeCell ref="C73:C77"/>
    <mergeCell ref="F73:F77"/>
    <mergeCell ref="G73:G77"/>
    <mergeCell ref="H73:H77"/>
    <mergeCell ref="I73:I77"/>
    <mergeCell ref="K83:K87"/>
    <mergeCell ref="A88:A92"/>
    <mergeCell ref="F88:F92"/>
    <mergeCell ref="G88:G92"/>
    <mergeCell ref="H88:H92"/>
    <mergeCell ref="I88:I92"/>
    <mergeCell ref="J88:J92"/>
    <mergeCell ref="K88:K92"/>
    <mergeCell ref="F83:F87"/>
    <mergeCell ref="G83:G87"/>
    <mergeCell ref="H83:H87"/>
    <mergeCell ref="I83:I87"/>
    <mergeCell ref="J83:J87"/>
    <mergeCell ref="K93:K98"/>
    <mergeCell ref="A99:A104"/>
    <mergeCell ref="F99:F104"/>
    <mergeCell ref="G99:G104"/>
    <mergeCell ref="H99:H104"/>
    <mergeCell ref="I99:I104"/>
    <mergeCell ref="J99:J104"/>
    <mergeCell ref="K99:K104"/>
    <mergeCell ref="A93:A98"/>
    <mergeCell ref="F93:F98"/>
    <mergeCell ref="G93:G98"/>
    <mergeCell ref="H93:H98"/>
    <mergeCell ref="I93:I98"/>
    <mergeCell ref="J93:J98"/>
    <mergeCell ref="K105:K110"/>
    <mergeCell ref="A111:A116"/>
    <mergeCell ref="F111:F116"/>
    <mergeCell ref="G111:G116"/>
    <mergeCell ref="H111:H116"/>
    <mergeCell ref="I111:I116"/>
    <mergeCell ref="J111:J116"/>
    <mergeCell ref="K111:K116"/>
    <mergeCell ref="A105:A110"/>
    <mergeCell ref="F105:F110"/>
    <mergeCell ref="G105:G110"/>
    <mergeCell ref="H105:H110"/>
    <mergeCell ref="I105:I110"/>
    <mergeCell ref="J105:J110"/>
    <mergeCell ref="K117:K122"/>
    <mergeCell ref="A123:A127"/>
    <mergeCell ref="F123:F127"/>
    <mergeCell ref="G123:G127"/>
    <mergeCell ref="H123:H127"/>
    <mergeCell ref="I123:I127"/>
    <mergeCell ref="J123:J127"/>
    <mergeCell ref="K123:K127"/>
    <mergeCell ref="A117:A122"/>
    <mergeCell ref="F117:F122"/>
    <mergeCell ref="G117:G122"/>
    <mergeCell ref="H117:H122"/>
    <mergeCell ref="I117:I122"/>
    <mergeCell ref="J117:J122"/>
    <mergeCell ref="K128:K133"/>
    <mergeCell ref="A134:A139"/>
    <mergeCell ref="F134:F139"/>
    <mergeCell ref="G134:G139"/>
    <mergeCell ref="H134:H139"/>
    <mergeCell ref="I134:I139"/>
    <mergeCell ref="J134:J139"/>
    <mergeCell ref="K134:K139"/>
    <mergeCell ref="A128:A133"/>
    <mergeCell ref="F128:F133"/>
    <mergeCell ref="G128:G133"/>
    <mergeCell ref="H128:H133"/>
    <mergeCell ref="I128:I133"/>
    <mergeCell ref="J128:J133"/>
    <mergeCell ref="K140:K145"/>
    <mergeCell ref="A146:A150"/>
    <mergeCell ref="F146:F150"/>
    <mergeCell ref="G146:G150"/>
    <mergeCell ref="H146:H150"/>
    <mergeCell ref="I146:I150"/>
    <mergeCell ref="J146:J150"/>
    <mergeCell ref="K146:K150"/>
    <mergeCell ref="A140:A145"/>
    <mergeCell ref="F140:F145"/>
    <mergeCell ref="G140:G145"/>
    <mergeCell ref="H140:H145"/>
    <mergeCell ref="I140:I145"/>
    <mergeCell ref="J140:J145"/>
    <mergeCell ref="K151:K156"/>
    <mergeCell ref="A157:A162"/>
    <mergeCell ref="F157:F162"/>
    <mergeCell ref="G157:G162"/>
    <mergeCell ref="H157:H162"/>
    <mergeCell ref="I157:I162"/>
    <mergeCell ref="J157:J162"/>
    <mergeCell ref="K157:K162"/>
    <mergeCell ref="A151:A156"/>
    <mergeCell ref="F151:F156"/>
    <mergeCell ref="G151:G156"/>
    <mergeCell ref="H151:H156"/>
    <mergeCell ref="I151:I156"/>
    <mergeCell ref="J151:J156"/>
    <mergeCell ref="J163:J167"/>
    <mergeCell ref="K163:K167"/>
    <mergeCell ref="A168:A172"/>
    <mergeCell ref="C168:C172"/>
    <mergeCell ref="F168:F172"/>
    <mergeCell ref="G168:G172"/>
    <mergeCell ref="H168:H172"/>
    <mergeCell ref="I168:I172"/>
    <mergeCell ref="J168:J172"/>
    <mergeCell ref="K168:K172"/>
    <mergeCell ref="A163:A167"/>
    <mergeCell ref="C163:C167"/>
    <mergeCell ref="F163:F167"/>
    <mergeCell ref="G163:G167"/>
    <mergeCell ref="H163:H167"/>
    <mergeCell ref="I163:I167"/>
    <mergeCell ref="J173:J177"/>
    <mergeCell ref="K173:K177"/>
    <mergeCell ref="A178:A182"/>
    <mergeCell ref="F178:F182"/>
    <mergeCell ref="G178:G182"/>
    <mergeCell ref="H178:H182"/>
    <mergeCell ref="I178:I182"/>
    <mergeCell ref="J178:J182"/>
    <mergeCell ref="K178:K182"/>
    <mergeCell ref="A173:A177"/>
    <mergeCell ref="C173:C182"/>
    <mergeCell ref="F173:F177"/>
    <mergeCell ref="G173:G177"/>
    <mergeCell ref="H173:H177"/>
    <mergeCell ref="I173:I177"/>
    <mergeCell ref="A195:I195"/>
    <mergeCell ref="A201:A202"/>
    <mergeCell ref="B201:B202"/>
    <mergeCell ref="C201:C202"/>
    <mergeCell ref="B203:B209"/>
    <mergeCell ref="B210:B216"/>
    <mergeCell ref="A198:K198"/>
    <mergeCell ref="A199:K199"/>
    <mergeCell ref="J183:J187"/>
    <mergeCell ref="K183:K187"/>
    <mergeCell ref="A188:A192"/>
    <mergeCell ref="C188:C192"/>
    <mergeCell ref="F188:F192"/>
    <mergeCell ref="G188:G192"/>
    <mergeCell ref="H188:H192"/>
    <mergeCell ref="I188:I192"/>
    <mergeCell ref="J188:J192"/>
    <mergeCell ref="K188:K192"/>
    <mergeCell ref="A183:A187"/>
    <mergeCell ref="C183:C187"/>
    <mergeCell ref="F183:F187"/>
    <mergeCell ref="G183:G187"/>
    <mergeCell ref="H183:H187"/>
    <mergeCell ref="I183:I187"/>
    <mergeCell ref="A227:A239"/>
    <mergeCell ref="B227:B239"/>
    <mergeCell ref="D227:D239"/>
    <mergeCell ref="E227:E239"/>
    <mergeCell ref="F227:F239"/>
    <mergeCell ref="G227:G239"/>
    <mergeCell ref="A217:E217"/>
    <mergeCell ref="A218:E218"/>
    <mergeCell ref="F217:G218"/>
    <mergeCell ref="A224:A226"/>
    <mergeCell ref="B224:B226"/>
    <mergeCell ref="C224:C226"/>
    <mergeCell ref="D224:D226"/>
    <mergeCell ref="A220:K220"/>
    <mergeCell ref="A221:K221"/>
    <mergeCell ref="A222:K222"/>
    <mergeCell ref="A245:F245"/>
    <mergeCell ref="A246:F246"/>
    <mergeCell ref="G245:G246"/>
    <mergeCell ref="A253:A254"/>
    <mergeCell ref="B253:B254"/>
    <mergeCell ref="C253:C254"/>
    <mergeCell ref="D253:D254"/>
    <mergeCell ref="E253:E254"/>
    <mergeCell ref="A242:A243"/>
    <mergeCell ref="B242:B243"/>
    <mergeCell ref="D242:D243"/>
    <mergeCell ref="E242:E243"/>
    <mergeCell ref="F242:F243"/>
    <mergeCell ref="G242:G243"/>
    <mergeCell ref="A249:K249"/>
    <mergeCell ref="A251:K251"/>
    <mergeCell ref="J255:J259"/>
    <mergeCell ref="K255:K259"/>
    <mergeCell ref="A260:A264"/>
    <mergeCell ref="F260:F264"/>
    <mergeCell ref="G260:G264"/>
    <mergeCell ref="H260:H264"/>
    <mergeCell ref="I260:I264"/>
    <mergeCell ref="J260:J264"/>
    <mergeCell ref="K260:K264"/>
    <mergeCell ref="A255:A259"/>
    <mergeCell ref="C255:C279"/>
    <mergeCell ref="F255:F259"/>
    <mergeCell ref="G255:G259"/>
    <mergeCell ref="H255:H259"/>
    <mergeCell ref="I255:I259"/>
    <mergeCell ref="A265:A268"/>
    <mergeCell ref="F265:F268"/>
    <mergeCell ref="G265:G268"/>
    <mergeCell ref="H265:H268"/>
    <mergeCell ref="I265:I268"/>
    <mergeCell ref="J265:J268"/>
    <mergeCell ref="K265:K268"/>
    <mergeCell ref="A269:A273"/>
    <mergeCell ref="F269:F273"/>
    <mergeCell ref="G269:G273"/>
    <mergeCell ref="H269:H273"/>
    <mergeCell ref="I269:I273"/>
    <mergeCell ref="J269:J273"/>
    <mergeCell ref="K269:K273"/>
    <mergeCell ref="K274:K278"/>
    <mergeCell ref="A280:I280"/>
    <mergeCell ref="A285:A286"/>
    <mergeCell ref="B285:B286"/>
    <mergeCell ref="C285:C286"/>
    <mergeCell ref="F285:G285"/>
    <mergeCell ref="F286:G286"/>
    <mergeCell ref="A274:A278"/>
    <mergeCell ref="F274:F278"/>
    <mergeCell ref="G274:G278"/>
    <mergeCell ref="H274:H278"/>
    <mergeCell ref="I274:I278"/>
    <mergeCell ref="J274:J278"/>
    <mergeCell ref="A282:K282"/>
    <mergeCell ref="A283:K283"/>
    <mergeCell ref="F307:G307"/>
    <mergeCell ref="F296:G296"/>
    <mergeCell ref="F297:G297"/>
    <mergeCell ref="F298:G298"/>
    <mergeCell ref="F299:G299"/>
    <mergeCell ref="F300:G300"/>
    <mergeCell ref="F301:G301"/>
    <mergeCell ref="B287:B311"/>
    <mergeCell ref="F287:G287"/>
    <mergeCell ref="F288:G288"/>
    <mergeCell ref="F289:G289"/>
    <mergeCell ref="F290:G290"/>
    <mergeCell ref="F291:G291"/>
    <mergeCell ref="F292:G292"/>
    <mergeCell ref="F293:G293"/>
    <mergeCell ref="F294:G294"/>
    <mergeCell ref="F295:G295"/>
    <mergeCell ref="A320:K320"/>
    <mergeCell ref="A322:K322"/>
    <mergeCell ref="A324:K324"/>
    <mergeCell ref="A314:C314"/>
    <mergeCell ref="A318:B318"/>
    <mergeCell ref="A1:K1"/>
    <mergeCell ref="A3:K3"/>
    <mergeCell ref="A4:K4"/>
    <mergeCell ref="A5:K5"/>
    <mergeCell ref="A9:K9"/>
    <mergeCell ref="A11:K11"/>
    <mergeCell ref="A13:K13"/>
    <mergeCell ref="A196:K196"/>
    <mergeCell ref="F308:G308"/>
    <mergeCell ref="F309:G309"/>
    <mergeCell ref="F310:G310"/>
    <mergeCell ref="F311:G311"/>
    <mergeCell ref="A312:E312"/>
    <mergeCell ref="F312:G312"/>
    <mergeCell ref="F302:G302"/>
    <mergeCell ref="F303:G303"/>
    <mergeCell ref="F304:G304"/>
    <mergeCell ref="F305:G305"/>
    <mergeCell ref="F306:G30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Emmanoel Cambuí Colonnezi</dc:creator>
  <cp:lastModifiedBy>Emmanoel Cambuí Colonnezi</cp:lastModifiedBy>
  <dcterms:created xsi:type="dcterms:W3CDTF">2025-09-11T16:26:19Z</dcterms:created>
  <dcterms:modified xsi:type="dcterms:W3CDTF">2025-10-14T12:41:43Z</dcterms:modified>
</cp:coreProperties>
</file>